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casa\Desktop\ENVISA_tasks\SC05. EAER continuation\October_22_tasks\Charts\Sector_overview_gcm_mod\"/>
    </mc:Choice>
  </mc:AlternateContent>
  <xr:revisionPtr revIDLastSave="0" documentId="13_ncr:1_{2A98B5EA-2967-4F1A-AC26-0705BAE75121}" xr6:coauthVersionLast="47" xr6:coauthVersionMax="47" xr10:uidLastSave="{00000000-0000-0000-0000-000000000000}"/>
  <bookViews>
    <workbookView xWindow="-108" yWindow="-108" windowWidth="23256" windowHeight="12576" xr2:uid="{4A0E039B-9799-4499-845E-5BF4F7E0029C}"/>
  </bookViews>
  <sheets>
    <sheet name="Read Me" sheetId="1" r:id="rId1"/>
    <sheet name="Data" sheetId="17" r:id="rId2"/>
    <sheet name="Charts" sheetId="19" r:id="rId3"/>
  </sheets>
  <definedNames>
    <definedName name="changeThresh" localSheetId="1">#REF!</definedName>
    <definedName name="changeThresh">#REF!</definedName>
    <definedName name="FKM_EU27" localSheetId="1">#REF!</definedName>
    <definedName name="FKM_EU27">#REF!</definedName>
    <definedName name="lf_summary" localSheetId="1">#REF!</definedName>
    <definedName name="lf_summary">#REF!</definedName>
    <definedName name="pax_summary" localSheetId="1">#REF!</definedName>
    <definedName name="pax_summar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9" i="17" l="1"/>
  <c r="F41" i="17" s="1"/>
  <c r="F39" i="17"/>
  <c r="E39" i="17"/>
  <c r="D39" i="17"/>
  <c r="C39" i="17"/>
  <c r="B39" i="17"/>
  <c r="F37" i="17"/>
  <c r="G35" i="17"/>
  <c r="F36" i="17" s="1"/>
  <c r="F35" i="17"/>
  <c r="E35" i="17"/>
  <c r="D35" i="17"/>
  <c r="C35" i="17"/>
  <c r="B35" i="17"/>
  <c r="G31" i="17"/>
  <c r="F32" i="17" s="1"/>
  <c r="F31" i="17"/>
  <c r="E31" i="17"/>
  <c r="D31" i="17"/>
  <c r="C31" i="17"/>
  <c r="B31" i="17"/>
  <c r="F29" i="17"/>
  <c r="G27" i="17"/>
  <c r="F28" i="17" s="1"/>
  <c r="F27" i="17"/>
  <c r="E27" i="17"/>
  <c r="D27" i="17"/>
  <c r="C27" i="17"/>
  <c r="B27" i="17"/>
  <c r="G23" i="17"/>
  <c r="F25" i="17" s="1"/>
  <c r="F23" i="17"/>
  <c r="E23" i="17"/>
  <c r="D23" i="17"/>
  <c r="C23" i="17"/>
  <c r="B23" i="17"/>
  <c r="F21" i="17"/>
  <c r="G19" i="17"/>
  <c r="F20" i="17" s="1"/>
  <c r="F19" i="17"/>
  <c r="E19" i="17"/>
  <c r="D19" i="17"/>
  <c r="C19" i="17"/>
  <c r="B19" i="17"/>
  <c r="G15" i="17"/>
  <c r="F16" i="17" s="1"/>
  <c r="F15" i="17"/>
  <c r="E15" i="17"/>
  <c r="D15" i="17"/>
  <c r="C15" i="17"/>
  <c r="B15" i="17"/>
  <c r="F13" i="17"/>
  <c r="G10" i="17"/>
  <c r="F12" i="17" s="1"/>
  <c r="F10" i="17"/>
  <c r="F11" i="17" s="1"/>
  <c r="D10" i="17"/>
  <c r="C10" i="17"/>
  <c r="G8" i="17"/>
  <c r="F8" i="17"/>
  <c r="D8" i="17"/>
  <c r="C8" i="17"/>
  <c r="B8" i="17"/>
  <c r="B10" i="17" s="1"/>
  <c r="G5" i="17"/>
  <c r="F6" i="17" s="1"/>
  <c r="F5" i="17"/>
  <c r="E5" i="17"/>
  <c r="D5" i="17"/>
  <c r="C5" i="17"/>
  <c r="B5" i="17"/>
  <c r="F7" i="17" l="1"/>
  <c r="F24" i="17"/>
  <c r="F40" i="17"/>
  <c r="F17" i="17"/>
  <c r="F33" i="17"/>
</calcChain>
</file>

<file path=xl/sharedStrings.xml><?xml version="1.0" encoding="utf-8"?>
<sst xmlns="http://schemas.openxmlformats.org/spreadsheetml/2006/main" count="25" uniqueCount="20">
  <si>
    <t>European Aviation Environmental Report</t>
  </si>
  <si>
    <t>www.easa.europa.eu/eaer</t>
  </si>
  <si>
    <t>Date</t>
  </si>
  <si>
    <t>Version</t>
  </si>
  <si>
    <t>Comments</t>
  </si>
  <si>
    <t>Initial version for EAER 2022</t>
  </si>
  <si>
    <t>Figure 1.15 Summary of full-flight emission indicators (% change to 2005)</t>
  </si>
  <si>
    <t>Min / Max (Tech Freeze / Adv Tech + ATM)</t>
  </si>
  <si>
    <t>(% change vs. 2005)</t>
  </si>
  <si>
    <t>Fuel burn (Mt)</t>
  </si>
  <si>
    <t xml:space="preserve">Average fuel burn (litres) per 100 passenger kilometre </t>
  </si>
  <si>
    <t>n/a</t>
  </si>
  <si>
    <t xml:space="preserve">Average fuel burn (g) per passenger kilometre </t>
  </si>
  <si>
    <t>HC (Kt)</t>
  </si>
  <si>
    <t>CO (Kt)</t>
  </si>
  <si>
    <t>volatile PM (Kt)</t>
  </si>
  <si>
    <t>non-volatile PM (Kt)</t>
  </si>
  <si>
    <r>
      <t>CO</t>
    </r>
    <r>
      <rPr>
        <b/>
        <vertAlign val="subscript"/>
        <sz val="11"/>
        <color rgb="FF000000"/>
        <rFont val="Calibri"/>
        <family val="2"/>
        <scheme val="minor"/>
      </rPr>
      <t>2</t>
    </r>
    <r>
      <rPr>
        <b/>
        <sz val="11"/>
        <color rgb="FF000000"/>
        <rFont val="Calibri"/>
        <family val="2"/>
        <scheme val="minor"/>
      </rPr>
      <t xml:space="preserve"> (Mt)</t>
    </r>
  </si>
  <si>
    <r>
      <t>NO</t>
    </r>
    <r>
      <rPr>
        <b/>
        <vertAlign val="subscript"/>
        <sz val="11"/>
        <color rgb="FF000000"/>
        <rFont val="Calibri"/>
        <family val="2"/>
        <scheme val="minor"/>
      </rPr>
      <t>X</t>
    </r>
    <r>
      <rPr>
        <b/>
        <sz val="11"/>
        <color rgb="FF000000"/>
        <rFont val="Calibri"/>
        <family val="2"/>
        <scheme val="minor"/>
      </rPr>
      <t xml:space="preserve"> (Kt)</t>
    </r>
  </si>
  <si>
    <r>
      <t>Net CO</t>
    </r>
    <r>
      <rPr>
        <b/>
        <vertAlign val="subscript"/>
        <sz val="11"/>
        <color rgb="FF000000"/>
        <rFont val="Calibri"/>
        <family val="2"/>
        <scheme val="minor"/>
      </rPr>
      <t>2</t>
    </r>
    <r>
      <rPr>
        <b/>
        <sz val="11"/>
        <color rgb="FF000000"/>
        <rFont val="Calibri"/>
        <family val="2"/>
        <scheme val="minor"/>
      </rPr>
      <t xml:space="preserve"> (Mt)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</si>
</sst>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\+0%;\-0%;\-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76923C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i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i/>
      <sz val="8"/>
      <color rgb="FF000000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vertAlign val="subscript"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rgb="FF9BBB59"/>
      </top>
      <bottom/>
      <diagonal/>
    </border>
    <border>
      <left/>
      <right/>
      <top/>
      <bottom style="medium">
        <color rgb="FF9BBB59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9" fontId="4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2" fillId="0" borderId="0" xfId="1" applyAlignment="1">
      <alignment horizontal="left"/>
    </xf>
    <xf numFmtId="0" fontId="3" fillId="0" borderId="0" xfId="1" applyFont="1" applyAlignment="1">
      <alignment horizontal="left"/>
    </xf>
    <xf numFmtId="164" fontId="1" fillId="0" borderId="0" xfId="0" applyNumberFormat="1" applyFont="1" applyAlignment="1">
      <alignment horizontal="left"/>
    </xf>
    <xf numFmtId="14" fontId="0" fillId="0" borderId="0" xfId="0" applyNumberFormat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/>
    </xf>
    <xf numFmtId="9" fontId="0" fillId="0" borderId="0" xfId="2" applyFont="1"/>
    <xf numFmtId="165" fontId="9" fillId="0" borderId="0" xfId="2" applyNumberFormat="1" applyFont="1" applyFill="1" applyAlignment="1">
      <alignment horizontal="center" vertical="center"/>
    </xf>
    <xf numFmtId="0" fontId="10" fillId="0" borderId="0" xfId="0" applyFont="1" applyAlignment="1">
      <alignment horizontal="center"/>
    </xf>
    <xf numFmtId="10" fontId="0" fillId="0" borderId="0" xfId="2" applyNumberFormat="1" applyFont="1"/>
    <xf numFmtId="1" fontId="8" fillId="0" borderId="0" xfId="0" applyNumberFormat="1" applyFont="1" applyAlignment="1">
      <alignment horizontal="center" vertical="center"/>
    </xf>
    <xf numFmtId="0" fontId="11" fillId="0" borderId="0" xfId="0" applyFont="1"/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center" vertical="center"/>
    </xf>
    <xf numFmtId="165" fontId="15" fillId="0" borderId="0" xfId="2" applyNumberFormat="1" applyFont="1" applyFill="1" applyAlignment="1">
      <alignment horizontal="center" vertical="center"/>
    </xf>
    <xf numFmtId="0" fontId="11" fillId="0" borderId="0" xfId="0" applyFont="1" applyAlignment="1">
      <alignment horizontal="center"/>
    </xf>
    <xf numFmtId="0" fontId="15" fillId="0" borderId="0" xfId="2" applyNumberFormat="1" applyFont="1" applyFill="1" applyAlignment="1">
      <alignment horizontal="center" vertical="center"/>
    </xf>
    <xf numFmtId="1" fontId="14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5" fillId="0" borderId="0" xfId="0" applyFont="1" applyAlignment="1">
      <alignment vertical="top"/>
    </xf>
    <xf numFmtId="0" fontId="5" fillId="0" borderId="2" xfId="0" applyFont="1" applyBorder="1" applyAlignment="1">
      <alignment vertical="top"/>
    </xf>
    <xf numFmtId="0" fontId="12" fillId="0" borderId="0" xfId="0" applyFont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</cellXfs>
  <cellStyles count="3">
    <cellStyle name="Hyperlink" xfId="1" builtinId="8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0088CE"/>
      <color rgb="FFF3716D"/>
      <color rgb="FFCDCED0"/>
      <color rgb="FF213468"/>
      <color rgb="FF640813"/>
      <color rgb="FF9EC9E1"/>
      <color rgb="FFF69172"/>
      <color rgb="FFFDDFD1"/>
      <color rgb="FFF37175"/>
      <color rgb="FFC5DF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3949855"/>
        <c:axId val="453947775"/>
      </c:barChart>
      <c:catAx>
        <c:axId val="45394985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947775"/>
        <c:crosses val="autoZero"/>
        <c:auto val="1"/>
        <c:lblAlgn val="ctr"/>
        <c:lblOffset val="100"/>
        <c:noMultiLvlLbl val="0"/>
      </c:catAx>
      <c:valAx>
        <c:axId val="4539477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94985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Fuel burn </a:t>
            </a:r>
            <a:r>
              <a:rPr lang="en-GB" sz="1000" i="1"/>
              <a:t>(Mt; % change to 2005)</a:t>
            </a:r>
            <a:endParaRPr lang="en-GB" i="1"/>
          </a:p>
        </c:rich>
      </c:tx>
      <c:layout>
        <c:manualLayout>
          <c:xMode val="edge"/>
          <c:yMode val="edge"/>
          <c:x val="6.0556772859987784E-2"/>
          <c:y val="4.629629629629629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F3716D"/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rgbClr val="F3716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5AE-4911-9916-5F8610AA6E90}"/>
              </c:ext>
            </c:extLst>
          </c:dPt>
          <c:dPt>
            <c:idx val="3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5AE-4911-9916-5F8610AA6E90}"/>
              </c:ext>
            </c:extLst>
          </c:dPt>
          <c:dLbls>
            <c:dLbl>
              <c:idx val="0"/>
              <c:layout>
                <c:manualLayout>
                  <c:x val="-9.9398837277970018E-18"/>
                  <c:y val="-0.15159898989898996"/>
                </c:manualLayout>
              </c:layout>
              <c:tx>
                <c:rich>
                  <a:bodyPr/>
                  <a:lstStyle/>
                  <a:p>
                    <a:fld id="{327ECCD7-2423-4A0A-A466-0BD5A1CE5F6D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AC4C7E53-DDA1-48D8-99DA-2481D35821A0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4304905933602802"/>
                      <c:h val="0.1601611111111111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A5AE-4911-9916-5F8610AA6E90}"/>
                </c:ext>
              </c:extLst>
            </c:dLbl>
            <c:dLbl>
              <c:idx val="1"/>
              <c:layout>
                <c:manualLayout>
                  <c:x val="0"/>
                  <c:y val="-0.15207489063867016"/>
                </c:manualLayout>
              </c:layout>
              <c:tx>
                <c:rich>
                  <a:bodyPr/>
                  <a:lstStyle/>
                  <a:p>
                    <a:fld id="{ABF4285D-C7D0-4C9E-B067-6D4BD9FE8F42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BFCD42A9-E1C2-4AD9-B766-FFF4D1733F99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A5AE-4911-9916-5F8610AA6E90}"/>
                </c:ext>
              </c:extLst>
            </c:dLbl>
            <c:dLbl>
              <c:idx val="2"/>
              <c:layout>
                <c:manualLayout>
                  <c:x val="4.4410268353417617E-3"/>
                  <c:y val="-0.1497767279090112"/>
                </c:manualLayout>
              </c:layout>
              <c:tx>
                <c:rich>
                  <a:bodyPr/>
                  <a:lstStyle/>
                  <a:p>
                    <a:fld id="{6DF458CE-26DF-4424-9299-50ECFBA70D6F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8959B41D-FA06-427B-ACB6-98004107FC76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A5AE-4911-9916-5F8610AA6E90}"/>
                </c:ext>
              </c:extLst>
            </c:dLbl>
            <c:dLbl>
              <c:idx val="3"/>
              <c:layout>
                <c:manualLayout>
                  <c:x val="1.0843634786380379E-2"/>
                  <c:y val="-0.1291858585858586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1" u="none" strike="noStrike" kern="1200" baseline="0">
                        <a:solidFill>
                          <a:srgbClr val="F3716D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1BAF2946-FD91-4AC6-9BF0-550EEEED1053}" type="CELLRANGE">
                      <a:rPr lang="en-US" baseline="0">
                        <a:solidFill>
                          <a:srgbClr val="F3716D"/>
                        </a:solidFill>
                      </a:rPr>
                      <a:pPr>
                        <a:defRPr i="1">
                          <a:solidFill>
                            <a:srgbClr val="F3716D"/>
                          </a:solidFill>
                        </a:defRPr>
                      </a:pPr>
                      <a:t>[CELLRANGE]</a:t>
                    </a:fld>
                    <a:r>
                      <a:rPr lang="en-US" baseline="0">
                        <a:solidFill>
                          <a:srgbClr val="F3716D"/>
                        </a:solidFill>
                      </a:rPr>
                      <a:t>; </a:t>
                    </a:r>
                    <a:fld id="{2F263276-605A-47D6-B8AB-9622E46875C9}" type="VALUE">
                      <a:rPr lang="en-US" baseline="0">
                        <a:solidFill>
                          <a:srgbClr val="F3716D"/>
                        </a:solidFill>
                      </a:rPr>
                      <a:pPr>
                        <a:defRPr i="1">
                          <a:solidFill>
                            <a:srgbClr val="F3716D"/>
                          </a:solidFill>
                        </a:defRPr>
                      </a:pPr>
                      <a:t>[VALUE]</a:t>
                    </a:fld>
                    <a:endParaRPr lang="en-US" baseline="0">
                      <a:solidFill>
                        <a:srgbClr val="F3716D"/>
                      </a:solidFill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1" u="none" strike="noStrike" kern="1200" baseline="0">
                      <a:solidFill>
                        <a:srgbClr val="F3716D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6473632890878879"/>
                      <c:h val="0.1088479797979798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A5AE-4911-9916-5F8610AA6E9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Data!$C$1:$F$1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2050</c:v>
                </c:pt>
              </c:numCache>
            </c:numRef>
          </c:cat>
          <c:val>
            <c:numRef>
              <c:f>Data!$C$5:$F$5</c:f>
              <c:numCache>
                <c:formatCode>\+0%;\-0%;\-</c:formatCode>
                <c:ptCount val="4"/>
                <c:pt idx="0">
                  <c:v>0.33561267827785723</c:v>
                </c:pt>
                <c:pt idx="1">
                  <c:v>-0.42222529137918408</c:v>
                </c:pt>
                <c:pt idx="2">
                  <c:v>-0.41356414047229362</c:v>
                </c:pt>
                <c:pt idx="3">
                  <c:v>0.24600959974603875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Data!$C$4:$F$4</c15:f>
                <c15:dlblRangeCache>
                  <c:ptCount val="4"/>
                  <c:pt idx="0">
                    <c:v>46.5</c:v>
                  </c:pt>
                  <c:pt idx="1">
                    <c:v>20.1</c:v>
                  </c:pt>
                  <c:pt idx="2">
                    <c:v>20.4</c:v>
                  </c:pt>
                  <c:pt idx="3">
                    <c:v>43.4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6-A5AE-4911-9916-5F8610AA6E90}"/>
            </c:ext>
          </c:extLst>
        </c:ser>
        <c:ser>
          <c:idx val="1"/>
          <c:order val="1"/>
          <c:spPr>
            <a:noFill/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28066C06-344A-4F33-BDD0-FDE1C3B7B4ED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A5AE-4911-9916-5F8610AA6E90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BE78EF14-3BCC-4B24-B4E4-EB2CC0F8757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A5AE-4911-9916-5F8610AA6E90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35D781D0-31B1-4B22-85A1-959860EAE33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A5AE-4911-9916-5F8610AA6E90}"/>
                </c:ext>
              </c:extLst>
            </c:dLbl>
            <c:dLbl>
              <c:idx val="3"/>
              <c:layout>
                <c:manualLayout>
                  <c:x val="1.7460813494604651E-2"/>
                  <c:y val="-0.19106565656565658"/>
                </c:manualLayout>
              </c:layout>
              <c:tx>
                <c:rich>
                  <a:bodyPr/>
                  <a:lstStyle/>
                  <a:p>
                    <a:fld id="{E99342D8-7324-4D62-AF3A-CEB5FF6A01C8}" type="CELLRANGE">
                      <a:rPr lang="en-US">
                        <a:solidFill>
                          <a:srgbClr val="0088CE"/>
                        </a:solidFill>
                      </a:rPr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1724701458511569"/>
                      <c:h val="0.1601611111111111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A5AE-4911-9916-5F8610AA6E9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Data!$C$1:$F$1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2050</c:v>
                </c:pt>
              </c:numCache>
            </c:numRef>
          </c:cat>
          <c:val>
            <c:numRef>
              <c:f>Data!$C$6:$F$6</c:f>
              <c:numCache>
                <c:formatCode>\+0%;\-0%;\-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0.46016804090596852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Data!$C$7:$F$7</c15:f>
                <c15:dlblRangeCache>
                  <c:ptCount val="4"/>
                  <c:pt idx="3">
                    <c:v>59.4; +71%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B-A5AE-4911-9916-5F8610AA6E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overlap val="100"/>
        <c:axId val="1583750960"/>
        <c:axId val="1583747632"/>
      </c:barChart>
      <c:catAx>
        <c:axId val="158375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3747632"/>
        <c:crosses val="autoZero"/>
        <c:auto val="1"/>
        <c:lblAlgn val="ctr"/>
        <c:lblOffset val="100"/>
        <c:noMultiLvlLbl val="0"/>
      </c:catAx>
      <c:valAx>
        <c:axId val="1583747632"/>
        <c:scaling>
          <c:orientation val="minMax"/>
          <c:max val="1.1000000000000001"/>
          <c:min val="-0.60000000000000009"/>
        </c:scaling>
        <c:delete val="1"/>
        <c:axPos val="l"/>
        <c:numFmt formatCode="\+0%;\-0%;\-" sourceLinked="1"/>
        <c:majorTickMark val="out"/>
        <c:minorTickMark val="none"/>
        <c:tickLblPos val="nextTo"/>
        <c:crossAx val="1583750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Average fuel consumption</a:t>
            </a:r>
          </a:p>
          <a:p>
            <a:pPr algn="l">
              <a:defRPr/>
            </a:pPr>
            <a:r>
              <a:rPr lang="en-GB" sz="1000" i="1"/>
              <a:t>(litres fuel per 100 passenger kilometres; %  change</a:t>
            </a:r>
            <a:r>
              <a:rPr lang="en-GB" sz="1000" i="1" baseline="0"/>
              <a:t> to</a:t>
            </a:r>
            <a:r>
              <a:rPr lang="en-GB" sz="1000" i="1"/>
              <a:t> 2005)</a:t>
            </a:r>
            <a:endParaRPr lang="en-GB" i="1"/>
          </a:p>
        </c:rich>
      </c:tx>
      <c:layout>
        <c:manualLayout>
          <c:xMode val="edge"/>
          <c:yMode val="edge"/>
          <c:x val="6.0556772859987784E-2"/>
          <c:y val="4.629629629629629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8726467331118496E-2"/>
          <c:y val="4.8888888888888891E-2"/>
          <c:w val="0.90254706533776297"/>
          <c:h val="0.90222222222222226"/>
        </c:manualLayout>
      </c:layout>
      <c:barChart>
        <c:barDir val="col"/>
        <c:grouping val="stacked"/>
        <c:varyColors val="0"/>
        <c:ser>
          <c:idx val="0"/>
          <c:order val="0"/>
          <c:spPr>
            <a:solidFill>
              <a:srgbClr val="F3716D"/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rgbClr val="F3716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6B5-43BE-B07B-F02A579636E8}"/>
              </c:ext>
            </c:extLst>
          </c:dPt>
          <c:dPt>
            <c:idx val="3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6B5-43BE-B07B-F02A579636E8}"/>
              </c:ext>
            </c:extLst>
          </c:dPt>
          <c:dLbls>
            <c:dLbl>
              <c:idx val="0"/>
              <c:layout>
                <c:manualLayout>
                  <c:x val="0"/>
                  <c:y val="-0.10929133858267701"/>
                </c:manualLayout>
              </c:layout>
              <c:tx>
                <c:rich>
                  <a:bodyPr/>
                  <a:lstStyle/>
                  <a:p>
                    <a:fld id="{049136FA-2701-42FD-B3D6-995A1A43C5A2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2C8EF8AD-6514-4F33-A507-232B30B2B948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16B5-43BE-B07B-F02A579636E8}"/>
                </c:ext>
              </c:extLst>
            </c:dLbl>
            <c:dLbl>
              <c:idx val="1"/>
              <c:layout>
                <c:manualLayout>
                  <c:x val="9.2213587159690761E-5"/>
                  <c:y val="-0.16772070707070708"/>
                </c:manualLayout>
              </c:layout>
              <c:tx>
                <c:rich>
                  <a:bodyPr/>
                  <a:lstStyle/>
                  <a:p>
                    <a:fld id="{F6A13EA5-1384-4FE3-A0D5-93AC9233563B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145596DD-7263-48DA-87CF-58F387B34114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16B5-43BE-B07B-F02A579636E8}"/>
                </c:ext>
              </c:extLst>
            </c:dLbl>
            <c:dLbl>
              <c:idx val="2"/>
              <c:layout>
                <c:manualLayout>
                  <c:x val="1.8442717431954057E-4"/>
                  <c:y val="0.16239090909090909"/>
                </c:manualLayout>
              </c:layout>
              <c:tx>
                <c:rich>
                  <a:bodyPr/>
                  <a:lstStyle/>
                  <a:p>
                    <a:fld id="{BB7D7A2A-68A0-4E53-9598-6559B56B905A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35B65729-9C1C-45CF-BD3B-1F7CD027BA01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16B5-43BE-B07B-F02A579636E8}"/>
                </c:ext>
              </c:extLst>
            </c:dLbl>
            <c:dLbl>
              <c:idx val="3"/>
              <c:layout>
                <c:manualLayout>
                  <c:x val="0"/>
                  <c:y val="-6.3959405074365705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1" u="none" strike="noStrike" kern="1200" baseline="0">
                        <a:solidFill>
                          <a:srgbClr val="0088CE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3A29143C-CA00-4A34-B453-9468B0153847}" type="CELLRANGE">
                      <a:rPr lang="en-US" baseline="0">
                        <a:solidFill>
                          <a:srgbClr val="0088CE"/>
                        </a:solidFill>
                      </a:rPr>
                      <a:pPr>
                        <a:defRPr i="1">
                          <a:solidFill>
                            <a:srgbClr val="0088CE"/>
                          </a:solidFill>
                        </a:defRPr>
                      </a:pPr>
                      <a:t>[CELLRANGE]</a:t>
                    </a:fld>
                    <a:r>
                      <a:rPr lang="en-US" baseline="0">
                        <a:solidFill>
                          <a:srgbClr val="0088CE"/>
                        </a:solidFill>
                      </a:rPr>
                      <a:t>; </a:t>
                    </a:r>
                    <a:fld id="{A59FBC7F-6ADB-49B9-BC6E-2CE1ACA84A0B}" type="VALUE">
                      <a:rPr lang="en-US" baseline="0">
                        <a:solidFill>
                          <a:srgbClr val="0088CE"/>
                        </a:solidFill>
                      </a:rPr>
                      <a:pPr>
                        <a:defRPr i="1">
                          <a:solidFill>
                            <a:srgbClr val="0088CE"/>
                          </a:solidFill>
                        </a:defRPr>
                      </a:pPr>
                      <a:t>[VALUE]</a:t>
                    </a:fld>
                    <a:endParaRPr lang="en-US" baseline="0">
                      <a:solidFill>
                        <a:srgbClr val="0088CE"/>
                      </a:solidFill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1" u="none" strike="noStrike" kern="1200" baseline="0">
                      <a:solidFill>
                        <a:srgbClr val="0088CE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16B5-43BE-B07B-F02A579636E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Data!$C$1:$F$1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2050</c:v>
                </c:pt>
              </c:numCache>
            </c:numRef>
          </c:cat>
          <c:val>
            <c:numRef>
              <c:f>Data!$C$10:$F$10</c:f>
              <c:numCache>
                <c:formatCode>\+0%;\-0%;\-</c:formatCode>
                <c:ptCount val="4"/>
                <c:pt idx="0">
                  <c:v>-0.27525326025739816</c:v>
                </c:pt>
                <c:pt idx="1">
                  <c:v>-1.1237654659715379E-2</c:v>
                </c:pt>
                <c:pt idx="2">
                  <c:v>0</c:v>
                </c:pt>
                <c:pt idx="3">
                  <c:v>-0.39164210691358736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Data!$C$8:$F$8</c15:f>
                <c15:dlblRangeCache>
                  <c:ptCount val="4"/>
                  <c:pt idx="0">
                    <c:v>3.5</c:v>
                  </c:pt>
                  <c:pt idx="1">
                    <c:v>4.8</c:v>
                  </c:pt>
                  <c:pt idx="2">
                    <c:v>n/a</c:v>
                  </c:pt>
                  <c:pt idx="3">
                    <c:v>2.9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6-16B5-43BE-B07B-F02A579636E8}"/>
            </c:ext>
          </c:extLst>
        </c:ser>
        <c:ser>
          <c:idx val="1"/>
          <c:order val="1"/>
          <c:spPr>
            <a:noFill/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F0AB39CC-6DC3-45BE-B83D-BD9CBC841B97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16B5-43BE-B07B-F02A579636E8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35B1428C-E003-4334-AA1A-C14190AE067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16B5-43BE-B07B-F02A579636E8}"/>
                </c:ext>
              </c:extLst>
            </c:dLbl>
            <c:dLbl>
              <c:idx val="2"/>
              <c:layout>
                <c:manualLayout>
                  <c:x val="-8.120984074218733E-17"/>
                  <c:y val="-1.8068241469816272E-3"/>
                </c:manualLayout>
              </c:layout>
              <c:tx>
                <c:rich>
                  <a:bodyPr/>
                  <a:lstStyle/>
                  <a:p>
                    <a:fld id="{6B715D3B-47B1-4531-A6A2-CFEDBC950A9E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16B5-43BE-B07B-F02A579636E8}"/>
                </c:ext>
              </c:extLst>
            </c:dLbl>
            <c:dLbl>
              <c:idx val="3"/>
              <c:layout>
                <c:manualLayout>
                  <c:x val="0"/>
                  <c:y val="-8.0347156605424325E-2"/>
                </c:manualLayout>
              </c:layout>
              <c:tx>
                <c:rich>
                  <a:bodyPr/>
                  <a:lstStyle/>
                  <a:p>
                    <a:fld id="{F6D83862-1E07-48E6-8FEE-DCD62EEF4BB9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16B5-43BE-B07B-F02A579636E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1" u="none" strike="noStrike" kern="1200" baseline="0">
                    <a:solidFill>
                      <a:srgbClr val="F3716D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Data!$C$1:$F$1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2050</c:v>
                </c:pt>
              </c:numCache>
            </c:numRef>
          </c:cat>
          <c:val>
            <c:numRef>
              <c:f>Data!$C$11:$F$11</c:f>
              <c:numCache>
                <c:formatCode>\+0%;\-0%;\-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-0.16866982113794493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Data!$C$13:$F$13</c15:f>
                <c15:dlblRangeCache>
                  <c:ptCount val="4"/>
                  <c:pt idx="3">
                    <c:v>2.1; -56%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B-16B5-43BE-B07B-F02A579636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overlap val="100"/>
        <c:axId val="1583750960"/>
        <c:axId val="1583747632"/>
      </c:barChart>
      <c:catAx>
        <c:axId val="158375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3747632"/>
        <c:crosses val="autoZero"/>
        <c:auto val="1"/>
        <c:lblAlgn val="ctr"/>
        <c:lblOffset val="100"/>
        <c:noMultiLvlLbl val="0"/>
      </c:catAx>
      <c:valAx>
        <c:axId val="1583747632"/>
        <c:scaling>
          <c:orientation val="minMax"/>
          <c:max val="1.1000000000000001"/>
          <c:min val="-0.60000000000000009"/>
        </c:scaling>
        <c:delete val="1"/>
        <c:axPos val="l"/>
        <c:numFmt formatCode="\+0%;\-0%;\-" sourceLinked="1"/>
        <c:majorTickMark val="out"/>
        <c:minorTickMark val="none"/>
        <c:tickLblPos val="nextTo"/>
        <c:crossAx val="1583750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Net CO2 </a:t>
            </a:r>
            <a:r>
              <a:rPr lang="en-GB" sz="1000" i="1"/>
              <a:t>(Mt; % change to 2005)</a:t>
            </a:r>
            <a:endParaRPr lang="en-GB" i="1"/>
          </a:p>
        </c:rich>
      </c:tx>
      <c:layout>
        <c:manualLayout>
          <c:xMode val="edge"/>
          <c:yMode val="edge"/>
          <c:x val="6.0556772859987784E-2"/>
          <c:y val="4.629629629629629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F3716D"/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rgbClr val="F3716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528-477A-B481-C055569FB0E9}"/>
              </c:ext>
            </c:extLst>
          </c:dPt>
          <c:dPt>
            <c:idx val="3"/>
            <c:invertIfNegative val="0"/>
            <c:bubble3D val="0"/>
            <c:spPr>
              <a:solidFill>
                <a:schemeClr val="bg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528-477A-B481-C055569FB0E9}"/>
              </c:ext>
            </c:extLst>
          </c:dPt>
          <c:dLbls>
            <c:dLbl>
              <c:idx val="0"/>
              <c:layout>
                <c:manualLayout>
                  <c:x val="0"/>
                  <c:y val="-6.6868941382327213E-2"/>
                </c:manualLayout>
              </c:layout>
              <c:tx>
                <c:rich>
                  <a:bodyPr/>
                  <a:lstStyle/>
                  <a:p>
                    <a:fld id="{148BE07F-68E5-486F-B19F-4191164B067E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0651E2C5-A684-4B2D-A852-1826F8E36A7C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5528-477A-B481-C055569FB0E9}"/>
                </c:ext>
              </c:extLst>
            </c:dLbl>
            <c:dLbl>
              <c:idx val="1"/>
              <c:layout>
                <c:manualLayout>
                  <c:x val="0"/>
                  <c:y val="-0.15207489063867016"/>
                </c:manualLayout>
              </c:layout>
              <c:tx>
                <c:rich>
                  <a:bodyPr/>
                  <a:lstStyle/>
                  <a:p>
                    <a:fld id="{F740E03D-4671-40B6-8AB0-F835ECF8CC4B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45F95399-F4F7-4E94-9203-4847C75164F1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5528-477A-B481-C055569FB0E9}"/>
                </c:ext>
              </c:extLst>
            </c:dLbl>
            <c:dLbl>
              <c:idx val="2"/>
              <c:layout>
                <c:manualLayout>
                  <c:x val="0"/>
                  <c:y val="-0.14533228346456675"/>
                </c:manualLayout>
              </c:layout>
              <c:tx>
                <c:rich>
                  <a:bodyPr/>
                  <a:lstStyle/>
                  <a:p>
                    <a:fld id="{4257340E-2DAE-4D2D-9D56-5BE0A7EEE6D0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DC897DEE-0972-4C7B-92B1-AEF69F590073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5528-477A-B481-C055569FB0E9}"/>
                </c:ext>
              </c:extLst>
            </c:dLbl>
            <c:dLbl>
              <c:idx val="3"/>
              <c:layout>
                <c:manualLayout>
                  <c:x val="0"/>
                  <c:y val="-0.16847734033245845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1" u="none" strike="noStrike" kern="1200" baseline="0">
                        <a:solidFill>
                          <a:srgbClr val="F3716D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61953A5B-6222-4E63-804A-2177A300E160}" type="CELLRANGE">
                      <a:rPr lang="en-US" baseline="0">
                        <a:solidFill>
                          <a:srgbClr val="F3716D"/>
                        </a:solidFill>
                      </a:rPr>
                      <a:pPr>
                        <a:defRPr i="1">
                          <a:solidFill>
                            <a:srgbClr val="F3716D"/>
                          </a:solidFill>
                        </a:defRPr>
                      </a:pPr>
                      <a:t>[CELLRANGE]</a:t>
                    </a:fld>
                    <a:r>
                      <a:rPr lang="en-US" baseline="0">
                        <a:solidFill>
                          <a:srgbClr val="F3716D"/>
                        </a:solidFill>
                      </a:rPr>
                      <a:t>; </a:t>
                    </a:r>
                    <a:fld id="{254113D7-1D2C-410E-AFF2-D0BEBF364EFA}" type="VALUE">
                      <a:rPr lang="en-US" baseline="0">
                        <a:solidFill>
                          <a:srgbClr val="F3716D"/>
                        </a:solidFill>
                      </a:rPr>
                      <a:pPr>
                        <a:defRPr i="1">
                          <a:solidFill>
                            <a:srgbClr val="F3716D"/>
                          </a:solidFill>
                        </a:defRPr>
                      </a:pPr>
                      <a:t>[VALUE]</a:t>
                    </a:fld>
                    <a:endParaRPr lang="en-US" baseline="0">
                      <a:solidFill>
                        <a:srgbClr val="F3716D"/>
                      </a:solidFill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1" u="none" strike="noStrike" kern="1200" baseline="0">
                      <a:solidFill>
                        <a:srgbClr val="F3716D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5528-477A-B481-C055569FB0E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Data!$C$1:$F$1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2050</c:v>
                </c:pt>
              </c:numCache>
            </c:numRef>
          </c:cat>
          <c:val>
            <c:numRef>
              <c:f>Data!$C$39:$F$39</c:f>
              <c:numCache>
                <c:formatCode>\+0%;\-0%;\-</c:formatCode>
                <c:ptCount val="4"/>
                <c:pt idx="0">
                  <c:v>4.0214568464709277E-2</c:v>
                </c:pt>
                <c:pt idx="1">
                  <c:v>-0.42222529137918408</c:v>
                </c:pt>
                <c:pt idx="2">
                  <c:v>-0.41356414047229362</c:v>
                </c:pt>
                <c:pt idx="3">
                  <c:v>-0.46728812055856517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Data!$C$38:$F$38</c15:f>
                <c15:dlblRangeCache>
                  <c:ptCount val="4"/>
                  <c:pt idx="0">
                    <c:v>114</c:v>
                  </c:pt>
                  <c:pt idx="1">
                    <c:v>64</c:v>
                  </c:pt>
                  <c:pt idx="2">
                    <c:v>65</c:v>
                  </c:pt>
                  <c:pt idx="3">
                    <c:v>59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6-5528-477A-B481-C055569FB0E9}"/>
            </c:ext>
          </c:extLst>
        </c:ser>
        <c:ser>
          <c:idx val="1"/>
          <c:order val="1"/>
          <c:spPr>
            <a:pattFill prst="dkUpDiag">
              <a:fgClr>
                <a:schemeClr val="accent1">
                  <a:lumMod val="40000"/>
                  <a:lumOff val="60000"/>
                </a:schemeClr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dPt>
            <c:idx val="3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5528-477A-B481-C055569FB0E9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3234CC6D-F772-45AA-879B-EEF6353AD39F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5528-477A-B481-C055569FB0E9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3F9A367D-AE5D-4387-BFDC-A9D94EECA3D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5528-477A-B481-C055569FB0E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1B25AF6B-CEE6-49B4-8F13-A1B79C119F2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5528-477A-B481-C055569FB0E9}"/>
                </c:ext>
              </c:extLst>
            </c:dLbl>
            <c:dLbl>
              <c:idx val="3"/>
              <c:layout>
                <c:manualLayout>
                  <c:x val="-1.6275239284002569E-16"/>
                  <c:y val="-0.22742397200349956"/>
                </c:manualLayout>
              </c:layout>
              <c:tx>
                <c:rich>
                  <a:bodyPr/>
                  <a:lstStyle/>
                  <a:p>
                    <a:fld id="{EAAB6F90-B37B-47F9-BD27-C640097B0E6C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5528-477A-B481-C055569FB0E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1" u="none" strike="noStrike" kern="1200" baseline="0">
                    <a:solidFill>
                      <a:srgbClr val="0088CE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Data!$C$1:$F$1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2050</c:v>
                </c:pt>
              </c:numCache>
            </c:numRef>
          </c:cat>
          <c:val>
            <c:numRef>
              <c:f>Data!$C$40:$F$40</c:f>
              <c:numCache>
                <c:formatCode>\+0%;\-0%;\-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0.70617764065200705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Data!$C$41:$F$41</c15:f>
                <c15:dlblRangeCache>
                  <c:ptCount val="4"/>
                  <c:pt idx="3">
                    <c:v>188; +71%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B-5528-477A-B481-C055569FB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overlap val="100"/>
        <c:axId val="1583750960"/>
        <c:axId val="1583747632"/>
      </c:barChart>
      <c:catAx>
        <c:axId val="158375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3747632"/>
        <c:crosses val="autoZero"/>
        <c:auto val="1"/>
        <c:lblAlgn val="ctr"/>
        <c:lblOffset val="100"/>
        <c:noMultiLvlLbl val="0"/>
      </c:catAx>
      <c:valAx>
        <c:axId val="1583747632"/>
        <c:scaling>
          <c:orientation val="minMax"/>
          <c:max val="1.1000000000000001"/>
          <c:min val="-0.60000000000000009"/>
        </c:scaling>
        <c:delete val="1"/>
        <c:axPos val="l"/>
        <c:numFmt formatCode="\+0%;\-0%;\-" sourceLinked="1"/>
        <c:majorTickMark val="out"/>
        <c:minorTickMark val="none"/>
        <c:tickLblPos val="nextTo"/>
        <c:crossAx val="1583750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NOx </a:t>
            </a:r>
            <a:r>
              <a:rPr lang="en-GB" sz="1000" i="1"/>
              <a:t>(Kt; % change to 2005)</a:t>
            </a:r>
            <a:endParaRPr lang="en-GB" i="1"/>
          </a:p>
        </c:rich>
      </c:tx>
      <c:layout>
        <c:manualLayout>
          <c:xMode val="edge"/>
          <c:yMode val="edge"/>
          <c:x val="6.0556772859987784E-2"/>
          <c:y val="4.629629629629629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F3716D"/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rgbClr val="F3716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E79-4F92-A5B4-65089DFB37DF}"/>
              </c:ext>
            </c:extLst>
          </c:dPt>
          <c:dPt>
            <c:idx val="3"/>
            <c:invertIfNegative val="0"/>
            <c:bubble3D val="0"/>
            <c:spPr>
              <a:solidFill>
                <a:schemeClr val="bg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E79-4F92-A5B4-65089DFB37DF}"/>
              </c:ext>
            </c:extLst>
          </c:dPt>
          <c:dLbls>
            <c:dLbl>
              <c:idx val="0"/>
              <c:layout>
                <c:manualLayout>
                  <c:x val="0"/>
                  <c:y val="-0.16570918635170603"/>
                </c:manualLayout>
              </c:layout>
              <c:tx>
                <c:rich>
                  <a:bodyPr/>
                  <a:lstStyle/>
                  <a:p>
                    <a:fld id="{D6BBA570-867A-4715-B827-7E00BA728C9E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20CDF3A1-7359-4B30-9578-2F89F5689F05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5E79-4F92-A5B4-65089DFB37DF}"/>
                </c:ext>
              </c:extLst>
            </c:dLbl>
            <c:dLbl>
              <c:idx val="1"/>
              <c:layout>
                <c:manualLayout>
                  <c:x val="0"/>
                  <c:y val="-0.14465336832895873"/>
                </c:manualLayout>
              </c:layout>
              <c:tx>
                <c:rich>
                  <a:bodyPr/>
                  <a:lstStyle/>
                  <a:p>
                    <a:fld id="{4470E192-7F02-4A8F-BAD1-9E00FBC98408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AABC25CE-820F-4CFB-A4B3-C127212657F3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5E79-4F92-A5B4-65089DFB37DF}"/>
                </c:ext>
              </c:extLst>
            </c:dLbl>
            <c:dLbl>
              <c:idx val="2"/>
              <c:layout>
                <c:manualLayout>
                  <c:x val="0"/>
                  <c:y val="-0.14056727909011357"/>
                </c:manualLayout>
              </c:layout>
              <c:tx>
                <c:rich>
                  <a:bodyPr/>
                  <a:lstStyle/>
                  <a:p>
                    <a:fld id="{8A1CEDB5-ACC0-4BAB-B6A9-FF008A1B2A65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04706BF8-81E1-49F1-9302-5A3B7A005076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5E79-4F92-A5B4-65089DFB37DF}"/>
                </c:ext>
              </c:extLst>
            </c:dLbl>
            <c:dLbl>
              <c:idx val="3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1" u="none" strike="noStrike" kern="1200" baseline="0">
                        <a:solidFill>
                          <a:srgbClr val="F3716D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B8FEF41B-3249-482D-84B3-DE73F38B0435}" type="CELLRANGE">
                      <a:rPr lang="en-US"/>
                      <a:pPr>
                        <a:defRPr i="1">
                          <a:solidFill>
                            <a:srgbClr val="F3716D"/>
                          </a:solidFill>
                        </a:defRPr>
                      </a:pPr>
                      <a:t>[CELLRANGE]</a:t>
                    </a:fld>
                    <a:r>
                      <a:rPr lang="en-US" baseline="0"/>
                      <a:t>; </a:t>
                    </a:r>
                    <a:fld id="{304D7D0A-26EA-484B-90DA-2969BE63DA0F}" type="VALUE">
                      <a:rPr lang="en-US" baseline="0"/>
                      <a:pPr>
                        <a:defRPr i="1">
                          <a:solidFill>
                            <a:srgbClr val="F3716D"/>
                          </a:solidFill>
                        </a:defRPr>
                      </a:pPr>
                      <a:t>[VALUE]</a:t>
                    </a:fld>
                    <a:endParaRPr lang="en-US" baseline="0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1" u="none" strike="noStrike" kern="1200" baseline="0">
                      <a:solidFill>
                        <a:srgbClr val="F3716D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5E79-4F92-A5B4-65089DFB37D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Data!$C$1:$F$1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2050</c:v>
                </c:pt>
              </c:numCache>
            </c:numRef>
          </c:cat>
          <c:val>
            <c:numRef>
              <c:f>Data!$C$19:$F$19</c:f>
              <c:numCache>
                <c:formatCode>\+0%;\-0%;\-</c:formatCode>
                <c:ptCount val="4"/>
                <c:pt idx="0">
                  <c:v>0.45685865977362861</c:v>
                </c:pt>
                <c:pt idx="1">
                  <c:v>-0.3607603639799486</c:v>
                </c:pt>
                <c:pt idx="2">
                  <c:v>-0.36211074618065509</c:v>
                </c:pt>
                <c:pt idx="3">
                  <c:v>0.47331095571306547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Data!$C$18:$F$18</c15:f>
                <c15:dlblRangeCache>
                  <c:ptCount val="4"/>
                  <c:pt idx="0">
                    <c:v>697</c:v>
                  </c:pt>
                  <c:pt idx="1">
                    <c:v>306</c:v>
                  </c:pt>
                  <c:pt idx="2">
                    <c:v>305</c:v>
                  </c:pt>
                  <c:pt idx="3">
                    <c:v>705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6-5E79-4F92-A5B4-65089DFB37DF}"/>
            </c:ext>
          </c:extLst>
        </c:ser>
        <c:ser>
          <c:idx val="1"/>
          <c:order val="1"/>
          <c:spPr>
            <a:noFill/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2A9BA803-3408-4EB2-9447-AA8ACC34CDC0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5E79-4F92-A5B4-65089DFB37D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2B4478F-10BB-410D-ACAE-2EB7889792F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5E79-4F92-A5B4-65089DFB37D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7F74D29A-E1DE-4C4C-A008-43F744524F2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5E79-4F92-A5B4-65089DFB37DF}"/>
                </c:ext>
              </c:extLst>
            </c:dLbl>
            <c:dLbl>
              <c:idx val="3"/>
              <c:layout>
                <c:manualLayout>
                  <c:x val="4.3374539145521578E-3"/>
                  <c:y val="-8.6953535353535352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1" u="none" strike="noStrike" kern="1200" baseline="0">
                        <a:solidFill>
                          <a:srgbClr val="0088CE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3AF4D351-32C2-4EB9-AC78-EB3967F565C3}" type="CELLRANGE">
                      <a:rPr lang="en-US"/>
                      <a:pPr>
                        <a:defRPr i="1">
                          <a:solidFill>
                            <a:srgbClr val="0088CE"/>
                          </a:solidFill>
                        </a:defRPr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1" u="none" strike="noStrike" kern="1200" baseline="0">
                      <a:solidFill>
                        <a:srgbClr val="0088CE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246567178452077"/>
                      <c:h val="0.1601611111111111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5E79-4F92-A5B4-65089DFB37D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Data!$C$1:$F$1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2050</c:v>
                </c:pt>
              </c:numCache>
            </c:numRef>
          </c:cat>
          <c:val>
            <c:numRef>
              <c:f>Data!$C$20:$F$20</c:f>
              <c:numCache>
                <c:formatCode>\+0%;\-0%;\-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0.61043974125166289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Data!$C$21:$F$21</c15:f>
                <c15:dlblRangeCache>
                  <c:ptCount val="4"/>
                  <c:pt idx="3">
                    <c:v>998; +108%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B-5E79-4F92-A5B4-65089DFB37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overlap val="100"/>
        <c:axId val="1583750960"/>
        <c:axId val="1583747632"/>
      </c:barChart>
      <c:catAx>
        <c:axId val="158375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3747632"/>
        <c:crosses val="autoZero"/>
        <c:auto val="1"/>
        <c:lblAlgn val="ctr"/>
        <c:lblOffset val="100"/>
        <c:noMultiLvlLbl val="0"/>
      </c:catAx>
      <c:valAx>
        <c:axId val="1583747632"/>
        <c:scaling>
          <c:orientation val="minMax"/>
          <c:max val="1.1000000000000001"/>
          <c:min val="-0.60000000000000009"/>
        </c:scaling>
        <c:delete val="1"/>
        <c:axPos val="l"/>
        <c:numFmt formatCode="\+0%;\-0%;\-" sourceLinked="1"/>
        <c:majorTickMark val="out"/>
        <c:minorTickMark val="none"/>
        <c:tickLblPos val="nextTo"/>
        <c:crossAx val="1583750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HC </a:t>
            </a:r>
            <a:r>
              <a:rPr lang="en-GB" sz="1000" i="1"/>
              <a:t>(Kt; % change to 2005)</a:t>
            </a:r>
            <a:endParaRPr lang="en-GB" i="1"/>
          </a:p>
        </c:rich>
      </c:tx>
      <c:layout>
        <c:manualLayout>
          <c:xMode val="edge"/>
          <c:yMode val="edge"/>
          <c:x val="6.0556772859987784E-2"/>
          <c:y val="4.629629629629629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8726467331118496E-2"/>
          <c:y val="4.8888888888888891E-2"/>
          <c:w val="0.90254706533776297"/>
          <c:h val="0.90222222222222226"/>
        </c:manualLayout>
      </c:layout>
      <c:barChart>
        <c:barDir val="col"/>
        <c:grouping val="stacked"/>
        <c:varyColors val="0"/>
        <c:ser>
          <c:idx val="0"/>
          <c:order val="0"/>
          <c:spPr>
            <a:solidFill>
              <a:srgbClr val="F3716D"/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rgbClr val="F3716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426-46D1-89C7-742E6A34A89D}"/>
              </c:ext>
            </c:extLst>
          </c:dPt>
          <c:dPt>
            <c:idx val="3"/>
            <c:invertIfNegative val="0"/>
            <c:bubble3D val="0"/>
            <c:spPr>
              <a:solidFill>
                <a:schemeClr val="bg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426-46D1-89C7-742E6A34A89D}"/>
              </c:ext>
            </c:extLst>
          </c:dPt>
          <c:dLbls>
            <c:dLbl>
              <c:idx val="0"/>
              <c:layout>
                <c:manualLayout>
                  <c:x val="0"/>
                  <c:y val="-7.1212598425196935E-2"/>
                </c:manualLayout>
              </c:layout>
              <c:tx>
                <c:rich>
                  <a:bodyPr/>
                  <a:lstStyle/>
                  <a:p>
                    <a:fld id="{3DA819F5-DC05-43A2-BD56-1B41E43FDF6D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DEF9A07A-192B-438B-BA41-CF298405EB00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A426-46D1-89C7-742E6A34A89D}"/>
                </c:ext>
              </c:extLst>
            </c:dLbl>
            <c:dLbl>
              <c:idx val="1"/>
              <c:layout>
                <c:manualLayout>
                  <c:x val="0"/>
                  <c:y val="-0.18255643044619421"/>
                </c:manualLayout>
              </c:layout>
              <c:tx>
                <c:rich>
                  <a:bodyPr/>
                  <a:lstStyle/>
                  <a:p>
                    <a:fld id="{6262A3CF-6191-453D-AE31-B2EB7565E365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9B217D5B-9E73-469E-8F61-731BE00BCB22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A426-46D1-89C7-742E6A34A89D}"/>
                </c:ext>
              </c:extLst>
            </c:dLbl>
            <c:dLbl>
              <c:idx val="2"/>
              <c:layout>
                <c:manualLayout>
                  <c:x val="0"/>
                  <c:y val="-0.17633700787401557"/>
                </c:manualLayout>
              </c:layout>
              <c:tx>
                <c:rich>
                  <a:bodyPr/>
                  <a:lstStyle/>
                  <a:p>
                    <a:fld id="{62EFC1D8-2FF4-436D-8288-D099B665309A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1672DA10-868E-4C76-AC79-00F45CA3ABBF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A426-46D1-89C7-742E6A34A89D}"/>
                </c:ext>
              </c:extLst>
            </c:dLbl>
            <c:dLbl>
              <c:idx val="3"/>
              <c:layout>
                <c:manualLayout>
                  <c:x val="0"/>
                  <c:y val="-0.182268416447944"/>
                </c:manualLayout>
              </c:layout>
              <c:tx>
                <c:rich>
                  <a:bodyPr/>
                  <a:lstStyle/>
                  <a:p>
                    <a:fld id="{F99C50DD-7E7D-43E5-84F2-F9D679D92860}" type="CELLRANGE">
                      <a:rPr lang="en-US" baseline="0">
                        <a:solidFill>
                          <a:srgbClr val="0088CE"/>
                        </a:solidFill>
                      </a:rPr>
                      <a:pPr/>
                      <a:t>[CELLRANGE]</a:t>
                    </a:fld>
                    <a:r>
                      <a:rPr lang="en-US" baseline="0">
                        <a:solidFill>
                          <a:srgbClr val="0088CE"/>
                        </a:solidFill>
                      </a:rPr>
                      <a:t>; </a:t>
                    </a:r>
                    <a:fld id="{699A65F9-EF6E-4FCB-9038-19D05E0096C6}" type="VALUE">
                      <a:rPr lang="en-US" baseline="0">
                        <a:solidFill>
                          <a:srgbClr val="0088CE"/>
                        </a:solidFill>
                      </a:rPr>
                      <a:pPr/>
                      <a:t>[VALUE]</a:t>
                    </a:fld>
                    <a:endParaRPr lang="en-US" baseline="0">
                      <a:solidFill>
                        <a:srgbClr val="0088CE"/>
                      </a:solidFill>
                    </a:endParaRP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A426-46D1-89C7-742E6A34A89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Data!$C$1:$F$1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2050</c:v>
                </c:pt>
              </c:numCache>
            </c:numRef>
          </c:cat>
          <c:val>
            <c:numRef>
              <c:f>Data!$C$23:$F$23</c:f>
              <c:numCache>
                <c:formatCode>\+0%;\-0%;\-</c:formatCode>
                <c:ptCount val="4"/>
                <c:pt idx="0">
                  <c:v>7.5537435481606297E-2</c:v>
                </c:pt>
                <c:pt idx="1">
                  <c:v>-0.5538430150131981</c:v>
                </c:pt>
                <c:pt idx="2">
                  <c:v>-0.49690821565135834</c:v>
                </c:pt>
                <c:pt idx="3">
                  <c:v>-0.56950686688802699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Data!$C$22:$F$22</c15:f>
                <c15:dlblRangeCache>
                  <c:ptCount val="4"/>
                  <c:pt idx="0">
                    <c:v>14.3</c:v>
                  </c:pt>
                  <c:pt idx="1">
                    <c:v>5.9</c:v>
                  </c:pt>
                  <c:pt idx="2">
                    <c:v>6.7</c:v>
                  </c:pt>
                  <c:pt idx="3">
                    <c:v>5.7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6-A426-46D1-89C7-742E6A34A8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overlap val="100"/>
        <c:axId val="1583750960"/>
        <c:axId val="1583747632"/>
      </c:barChart>
      <c:catAx>
        <c:axId val="158375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3747632"/>
        <c:crosses val="autoZero"/>
        <c:auto val="1"/>
        <c:lblAlgn val="ctr"/>
        <c:lblOffset val="100"/>
        <c:noMultiLvlLbl val="0"/>
      </c:catAx>
      <c:valAx>
        <c:axId val="1583747632"/>
        <c:scaling>
          <c:orientation val="minMax"/>
          <c:max val="1.1000000000000001"/>
          <c:min val="-0.60000000000000009"/>
        </c:scaling>
        <c:delete val="1"/>
        <c:axPos val="l"/>
        <c:numFmt formatCode="\+0%;\-0%;\-" sourceLinked="1"/>
        <c:majorTickMark val="out"/>
        <c:minorTickMark val="none"/>
        <c:tickLblPos val="nextTo"/>
        <c:crossAx val="1583750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CO </a:t>
            </a:r>
            <a:r>
              <a:rPr lang="en-GB" sz="1000" i="1"/>
              <a:t>(Kt; % change to 2005)</a:t>
            </a:r>
            <a:endParaRPr lang="en-GB" i="1"/>
          </a:p>
        </c:rich>
      </c:tx>
      <c:layout>
        <c:manualLayout>
          <c:xMode val="edge"/>
          <c:yMode val="edge"/>
          <c:x val="6.0556772859987784E-2"/>
          <c:y val="4.629629629629629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8726467331118496E-2"/>
          <c:y val="4.8888888888888891E-2"/>
          <c:w val="0.90254706533776297"/>
          <c:h val="0.90222222222222226"/>
        </c:manualLayout>
      </c:layout>
      <c:barChart>
        <c:barDir val="col"/>
        <c:grouping val="stacked"/>
        <c:varyColors val="0"/>
        <c:ser>
          <c:idx val="0"/>
          <c:order val="0"/>
          <c:spPr>
            <a:solidFill>
              <a:srgbClr val="F3716D"/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rgbClr val="F3716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8BF-4443-8FCB-689A69FB9B61}"/>
              </c:ext>
            </c:extLst>
          </c:dPt>
          <c:dPt>
            <c:idx val="3"/>
            <c:invertIfNegative val="0"/>
            <c:bubble3D val="0"/>
            <c:spPr>
              <a:solidFill>
                <a:schemeClr val="bg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8BF-4443-8FCB-689A69FB9B61}"/>
              </c:ext>
            </c:extLst>
          </c:dPt>
          <c:dLbls>
            <c:dLbl>
              <c:idx val="0"/>
              <c:layout>
                <c:manualLayout>
                  <c:x val="0"/>
                  <c:y val="-8.2468591426071824E-2"/>
                </c:manualLayout>
              </c:layout>
              <c:tx>
                <c:rich>
                  <a:bodyPr/>
                  <a:lstStyle/>
                  <a:p>
                    <a:fld id="{B551456D-48C6-4684-AABC-50B197A6B5ED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D6C4AB49-636E-4AA9-A90D-F3D34FA16EAA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38BF-4443-8FCB-689A69FB9B61}"/>
                </c:ext>
              </c:extLst>
            </c:dLbl>
            <c:dLbl>
              <c:idx val="1"/>
              <c:layout>
                <c:manualLayout>
                  <c:x val="-4.0740270105663978E-17"/>
                  <c:y val="-0.17307646544181976"/>
                </c:manualLayout>
              </c:layout>
              <c:tx>
                <c:rich>
                  <a:bodyPr/>
                  <a:lstStyle/>
                  <a:p>
                    <a:fld id="{AA03F9A1-C395-4290-9854-45B0F057154D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19BBB78C-0FA6-466D-90BC-8803ACC8CD18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38BF-4443-8FCB-689A69FB9B61}"/>
                </c:ext>
              </c:extLst>
            </c:dLbl>
            <c:dLbl>
              <c:idx val="2"/>
              <c:layout>
                <c:manualLayout>
                  <c:x val="-4.4297462817148667E-3"/>
                  <c:y val="-0.17064041994750656"/>
                </c:manualLayout>
              </c:layout>
              <c:tx>
                <c:rich>
                  <a:bodyPr/>
                  <a:lstStyle/>
                  <a:p>
                    <a:fld id="{E47FAD19-5AF7-4CC7-A862-5D624ABBBB31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83DA3D91-8975-41E8-B53A-0BBFB9C9AC03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38BF-4443-8FCB-689A69FB9B61}"/>
                </c:ext>
              </c:extLst>
            </c:dLbl>
            <c:dLbl>
              <c:idx val="3"/>
              <c:layout>
                <c:manualLayout>
                  <c:x val="0"/>
                  <c:y val="-8.1751881014873143E-2"/>
                </c:manualLayout>
              </c:layout>
              <c:tx>
                <c:rich>
                  <a:bodyPr/>
                  <a:lstStyle/>
                  <a:p>
                    <a:fld id="{D7D8BEFE-1F30-428D-ABE4-02357DDC445C}" type="CELLRANGE">
                      <a:rPr lang="en-US" baseline="0">
                        <a:solidFill>
                          <a:srgbClr val="0088CE"/>
                        </a:solidFill>
                      </a:rPr>
                      <a:pPr/>
                      <a:t>[CELLRANGE]</a:t>
                    </a:fld>
                    <a:r>
                      <a:rPr lang="en-US" baseline="0">
                        <a:solidFill>
                          <a:srgbClr val="0088CE"/>
                        </a:solidFill>
                      </a:rPr>
                      <a:t>; </a:t>
                    </a:r>
                    <a:fld id="{D7A9DBEE-CDB1-4503-BD78-329932A38AF4}" type="VALUE">
                      <a:rPr lang="en-US" baseline="0">
                        <a:solidFill>
                          <a:srgbClr val="0088CE"/>
                        </a:solidFill>
                      </a:rPr>
                      <a:pPr/>
                      <a:t>[VALUE]</a:t>
                    </a:fld>
                    <a:endParaRPr lang="en-US" baseline="0">
                      <a:solidFill>
                        <a:srgbClr val="0088CE"/>
                      </a:solidFill>
                    </a:endParaRP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38BF-4443-8FCB-689A69FB9B6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Data!$C$1:$F$1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2050</c:v>
                </c:pt>
              </c:numCache>
            </c:numRef>
          </c:cat>
          <c:val>
            <c:numRef>
              <c:f>Data!$C$27:$F$27</c:f>
              <c:numCache>
                <c:formatCode>\+0%;\-0%;\-</c:formatCode>
                <c:ptCount val="4"/>
                <c:pt idx="0">
                  <c:v>0.12641960386874151</c:v>
                </c:pt>
                <c:pt idx="1">
                  <c:v>-0.50136975987342081</c:v>
                </c:pt>
                <c:pt idx="2">
                  <c:v>-0.46227619788779417</c:v>
                </c:pt>
                <c:pt idx="3">
                  <c:v>0.14046731880166563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Data!$C$26:$F$26</c15:f>
                <c15:dlblRangeCache>
                  <c:ptCount val="4"/>
                  <c:pt idx="0">
                    <c:v>140</c:v>
                  </c:pt>
                  <c:pt idx="1">
                    <c:v>62</c:v>
                  </c:pt>
                  <c:pt idx="2">
                    <c:v>67</c:v>
                  </c:pt>
                  <c:pt idx="3">
                    <c:v>142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6-38BF-4443-8FCB-689A69FB9B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overlap val="100"/>
        <c:axId val="1583750960"/>
        <c:axId val="1583747632"/>
      </c:barChart>
      <c:catAx>
        <c:axId val="158375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3747632"/>
        <c:crosses val="autoZero"/>
        <c:auto val="1"/>
        <c:lblAlgn val="ctr"/>
        <c:lblOffset val="100"/>
        <c:noMultiLvlLbl val="0"/>
      </c:catAx>
      <c:valAx>
        <c:axId val="1583747632"/>
        <c:scaling>
          <c:orientation val="minMax"/>
          <c:max val="1.1000000000000001"/>
          <c:min val="-0.60000000000000009"/>
        </c:scaling>
        <c:delete val="1"/>
        <c:axPos val="l"/>
        <c:numFmt formatCode="\+0%;\-0%;\-" sourceLinked="1"/>
        <c:majorTickMark val="out"/>
        <c:minorTickMark val="none"/>
        <c:tickLblPos val="nextTo"/>
        <c:crossAx val="1583750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Volatile PM </a:t>
            </a:r>
            <a:r>
              <a:rPr lang="en-GB" sz="1000" i="1"/>
              <a:t>(Kt; % change to 2005)</a:t>
            </a:r>
            <a:endParaRPr lang="en-GB" i="1"/>
          </a:p>
        </c:rich>
      </c:tx>
      <c:layout>
        <c:manualLayout>
          <c:xMode val="edge"/>
          <c:yMode val="edge"/>
          <c:x val="6.0556772859987784E-2"/>
          <c:y val="4.629629629629629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F3716D"/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rgbClr val="F3716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9C5-4A9C-BD8C-1C06C680027B}"/>
              </c:ext>
            </c:extLst>
          </c:dPt>
          <c:dPt>
            <c:idx val="3"/>
            <c:invertIfNegative val="0"/>
            <c:bubble3D val="0"/>
            <c:spPr>
              <a:solidFill>
                <a:schemeClr val="bg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9C5-4A9C-BD8C-1C06C680027B}"/>
              </c:ext>
            </c:extLst>
          </c:dPt>
          <c:dLbls>
            <c:dLbl>
              <c:idx val="0"/>
              <c:layout>
                <c:manualLayout>
                  <c:x val="0"/>
                  <c:y val="-0.1451216097987752"/>
                </c:manualLayout>
              </c:layout>
              <c:tx>
                <c:rich>
                  <a:bodyPr/>
                  <a:lstStyle/>
                  <a:p>
                    <a:fld id="{51728DCE-FE93-4D0D-BAF7-EB813A00BBCC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D828F542-FA08-4D79-8F82-C36DDECC752A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89C5-4A9C-BD8C-1C06C680027B}"/>
                </c:ext>
              </c:extLst>
            </c:dLbl>
            <c:dLbl>
              <c:idx val="1"/>
              <c:layout>
                <c:manualLayout>
                  <c:x val="0"/>
                  <c:y val="-0.15055958005249342"/>
                </c:manualLayout>
              </c:layout>
              <c:tx>
                <c:rich>
                  <a:bodyPr/>
                  <a:lstStyle/>
                  <a:p>
                    <a:fld id="{35A1FED3-18C5-4B12-8A16-99CE8C0696DC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0FC5A123-093B-4840-9718-95B4520AFEEF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89C5-4A9C-BD8C-1C06C680027B}"/>
                </c:ext>
              </c:extLst>
            </c:dLbl>
            <c:dLbl>
              <c:idx val="2"/>
              <c:layout>
                <c:manualLayout>
                  <c:x val="0"/>
                  <c:y val="-0.14681364829396326"/>
                </c:manualLayout>
              </c:layout>
              <c:tx>
                <c:rich>
                  <a:bodyPr/>
                  <a:lstStyle/>
                  <a:p>
                    <a:fld id="{BAFF50CC-1322-424C-A7A6-F588C67D2B05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4F4A3900-263D-4C07-BD2B-4B6C6AF574C7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89C5-4A9C-BD8C-1C06C680027B}"/>
                </c:ext>
              </c:extLst>
            </c:dLbl>
            <c:dLbl>
              <c:idx val="3"/>
              <c:layout>
                <c:manualLayout>
                  <c:x val="0"/>
                  <c:y val="-0.2147916010498688"/>
                </c:manualLayout>
              </c:layout>
              <c:tx>
                <c:rich>
                  <a:bodyPr/>
                  <a:lstStyle/>
                  <a:p>
                    <a:fld id="{116E32FB-B126-4D15-B66D-08DFFE601A5E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E220F53A-1BAE-493B-B963-6833801FA276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89C5-4A9C-BD8C-1C06C680027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Data!$C$1:$F$1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2050</c:v>
                </c:pt>
              </c:numCache>
            </c:numRef>
          </c:cat>
          <c:val>
            <c:numRef>
              <c:f>Data!$C$31:$F$31</c:f>
              <c:numCache>
                <c:formatCode>\+0%;\-0%;\-</c:formatCode>
                <c:ptCount val="4"/>
                <c:pt idx="0">
                  <c:v>0.39602373430515803</c:v>
                </c:pt>
                <c:pt idx="1">
                  <c:v>-0.39976646646871905</c:v>
                </c:pt>
                <c:pt idx="2">
                  <c:v>-0.38564937750160089</c:v>
                </c:pt>
                <c:pt idx="3">
                  <c:v>0.6250745247028715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Data!$C$30:$F$30</c15:f>
                <c15:dlblRangeCache>
                  <c:ptCount val="4"/>
                  <c:pt idx="0">
                    <c:v>4.3</c:v>
                  </c:pt>
                  <c:pt idx="1">
                    <c:v>1.8</c:v>
                  </c:pt>
                  <c:pt idx="2">
                    <c:v>1.9</c:v>
                  </c:pt>
                  <c:pt idx="3">
                    <c:v>5.0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6-89C5-4A9C-BD8C-1C06C68002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overlap val="100"/>
        <c:axId val="1583750960"/>
        <c:axId val="1583747632"/>
      </c:barChart>
      <c:catAx>
        <c:axId val="158375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3747632"/>
        <c:crosses val="autoZero"/>
        <c:auto val="1"/>
        <c:lblAlgn val="ctr"/>
        <c:lblOffset val="100"/>
        <c:noMultiLvlLbl val="0"/>
      </c:catAx>
      <c:valAx>
        <c:axId val="1583747632"/>
        <c:scaling>
          <c:orientation val="minMax"/>
          <c:max val="1.1000000000000001"/>
          <c:min val="-0.60000000000000009"/>
        </c:scaling>
        <c:delete val="1"/>
        <c:axPos val="l"/>
        <c:numFmt formatCode="\+0%;\-0%;\-" sourceLinked="1"/>
        <c:majorTickMark val="out"/>
        <c:minorTickMark val="none"/>
        <c:tickLblPos val="nextTo"/>
        <c:crossAx val="1583750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Non-volatile PM </a:t>
            </a:r>
            <a:r>
              <a:rPr lang="en-GB" sz="1000" i="1"/>
              <a:t>(Kt; % change t</a:t>
            </a:r>
            <a:r>
              <a:rPr lang="en-GB" sz="1000" i="1" baseline="0"/>
              <a:t>o </a:t>
            </a:r>
            <a:r>
              <a:rPr lang="en-GB" sz="1000" i="1"/>
              <a:t>2005)</a:t>
            </a:r>
            <a:endParaRPr lang="en-GB" i="1"/>
          </a:p>
        </c:rich>
      </c:tx>
      <c:layout>
        <c:manualLayout>
          <c:xMode val="edge"/>
          <c:yMode val="edge"/>
          <c:x val="1.2844669627747407E-2"/>
          <c:y val="2.0639898989898989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8726467331118496E-2"/>
          <c:y val="4.8888888888888891E-2"/>
          <c:w val="0.90254706533776297"/>
          <c:h val="0.90222222222222226"/>
        </c:manualLayout>
      </c:layout>
      <c:barChart>
        <c:barDir val="col"/>
        <c:grouping val="stacked"/>
        <c:varyColors val="0"/>
        <c:ser>
          <c:idx val="0"/>
          <c:order val="0"/>
          <c:spPr>
            <a:solidFill>
              <a:srgbClr val="F3716D"/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rgbClr val="F3716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FA5-4F3F-84EA-540F5EBD01B0}"/>
              </c:ext>
            </c:extLst>
          </c:dPt>
          <c:dPt>
            <c:idx val="3"/>
            <c:invertIfNegative val="0"/>
            <c:bubble3D val="0"/>
            <c:spPr>
              <a:solidFill>
                <a:schemeClr val="bg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FA5-4F3F-84EA-540F5EBD01B0}"/>
              </c:ext>
            </c:extLst>
          </c:dPt>
          <c:dLbls>
            <c:dLbl>
              <c:idx val="0"/>
              <c:layout>
                <c:manualLayout>
                  <c:x val="0"/>
                  <c:y val="-5.462292213473318E-2"/>
                </c:manualLayout>
              </c:layout>
              <c:tx>
                <c:rich>
                  <a:bodyPr/>
                  <a:lstStyle/>
                  <a:p>
                    <a:fld id="{1FDD1469-D67D-4B49-85DB-13B67C275C98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1A94D74C-C7B4-47F1-A475-158417E5312A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EFA5-4F3F-84EA-540F5EBD01B0}"/>
                </c:ext>
              </c:extLst>
            </c:dLbl>
            <c:dLbl>
              <c:idx val="1"/>
              <c:layout>
                <c:manualLayout>
                  <c:x val="0"/>
                  <c:y val="-0.17805879265091865"/>
                </c:manualLayout>
              </c:layout>
              <c:tx>
                <c:rich>
                  <a:bodyPr/>
                  <a:lstStyle/>
                  <a:p>
                    <a:fld id="{9804E462-FCDF-4454-ACC5-E223EA8AFEB7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2E22746E-2DEB-4DFC-88E5-3292CF7F4DA0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EFA5-4F3F-84EA-540F5EBD01B0}"/>
                </c:ext>
              </c:extLst>
            </c:dLbl>
            <c:dLbl>
              <c:idx val="2"/>
              <c:layout>
                <c:manualLayout>
                  <c:x val="0"/>
                  <c:y val="-0.18297987751531058"/>
                </c:manualLayout>
              </c:layout>
              <c:tx>
                <c:rich>
                  <a:bodyPr/>
                  <a:lstStyle/>
                  <a:p>
                    <a:fld id="{0E98F4B8-6075-4D67-A817-1DB0529EABF7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0467C0BE-30BB-4B5B-B075-F1B549D252A4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EFA5-4F3F-84EA-540F5EBD01B0}"/>
                </c:ext>
              </c:extLst>
            </c:dLbl>
            <c:dLbl>
              <c:idx val="3"/>
              <c:layout>
                <c:manualLayout>
                  <c:x val="0"/>
                  <c:y val="-0.13260717410323711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1" u="none" strike="noStrike" kern="1200" baseline="0">
                        <a:solidFill>
                          <a:srgbClr val="0088CE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758674B4-4816-4F62-A004-E7A8CB9C92F2}" type="CELLRANGE">
                      <a:rPr lang="en-US" baseline="0">
                        <a:solidFill>
                          <a:srgbClr val="0088CE"/>
                        </a:solidFill>
                      </a:rPr>
                      <a:pPr>
                        <a:defRPr i="1">
                          <a:solidFill>
                            <a:srgbClr val="0088CE"/>
                          </a:solidFill>
                        </a:defRPr>
                      </a:pPr>
                      <a:t>[CELLRANGE]</a:t>
                    </a:fld>
                    <a:r>
                      <a:rPr lang="en-US" baseline="0">
                        <a:solidFill>
                          <a:srgbClr val="0088CE"/>
                        </a:solidFill>
                      </a:rPr>
                      <a:t>; </a:t>
                    </a:r>
                    <a:fld id="{24F82A08-D7DE-4DBC-A65B-5FF41E8904E2}" type="VALUE">
                      <a:rPr lang="en-US" baseline="0">
                        <a:solidFill>
                          <a:srgbClr val="0088CE"/>
                        </a:solidFill>
                      </a:rPr>
                      <a:pPr>
                        <a:defRPr i="1">
                          <a:solidFill>
                            <a:srgbClr val="0088CE"/>
                          </a:solidFill>
                        </a:defRPr>
                      </a:pPr>
                      <a:t>[VALUE]</a:t>
                    </a:fld>
                    <a:endParaRPr lang="en-US" baseline="0">
                      <a:solidFill>
                        <a:srgbClr val="0088CE"/>
                      </a:solidFill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1" u="none" strike="noStrike" kern="1200" baseline="0">
                      <a:solidFill>
                        <a:srgbClr val="0088CE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EFA5-4F3F-84EA-540F5EBD01B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Data!$C$1:$F$1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2050</c:v>
                </c:pt>
              </c:numCache>
            </c:numRef>
          </c:cat>
          <c:val>
            <c:numRef>
              <c:f>Data!$C$35:$F$35</c:f>
              <c:numCache>
                <c:formatCode>\+0%;\-0%;\-</c:formatCode>
                <c:ptCount val="4"/>
                <c:pt idx="0">
                  <c:v>3.7858403639476679E-2</c:v>
                </c:pt>
                <c:pt idx="1">
                  <c:v>-0.58714002457431258</c:v>
                </c:pt>
                <c:pt idx="2">
                  <c:v>-0.55544049628461245</c:v>
                </c:pt>
                <c:pt idx="3">
                  <c:v>-0.31536488664317353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Data!$C$34:$F$34</c15:f>
                <c15:dlblRangeCache>
                  <c:ptCount val="4"/>
                  <c:pt idx="0">
                    <c:v>1.6</c:v>
                  </c:pt>
                  <c:pt idx="1">
                    <c:v>0.6</c:v>
                  </c:pt>
                  <c:pt idx="2">
                    <c:v>0.7</c:v>
                  </c:pt>
                  <c:pt idx="3">
                    <c:v>1.0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6-EFA5-4F3F-84EA-540F5EBD01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overlap val="100"/>
        <c:axId val="1583750960"/>
        <c:axId val="1583747632"/>
      </c:barChart>
      <c:catAx>
        <c:axId val="158375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3747632"/>
        <c:crosses val="autoZero"/>
        <c:auto val="1"/>
        <c:lblAlgn val="ctr"/>
        <c:lblOffset val="100"/>
        <c:noMultiLvlLbl val="0"/>
      </c:catAx>
      <c:valAx>
        <c:axId val="1583747632"/>
        <c:scaling>
          <c:orientation val="minMax"/>
          <c:max val="1.1000000000000001"/>
          <c:min val="-0.60000000000000009"/>
        </c:scaling>
        <c:delete val="1"/>
        <c:axPos val="l"/>
        <c:numFmt formatCode="\+0%;\-0%;\-" sourceLinked="1"/>
        <c:majorTickMark val="out"/>
        <c:minorTickMark val="none"/>
        <c:tickLblPos val="nextTo"/>
        <c:crossAx val="1583750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9DCFC62B-6802-407C-85FB-06D4B862452B}">
  <sheetPr/>
  <sheetViews>
    <sheetView zoomScale="85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.xml"/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Relationship Id="rId9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7435" cy="606910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846D365-B70F-FD00-29BA-145C51BFAF1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0.7255</cdr:x>
      <cdr:y>0.27186</cdr:y>
    </cdr:from>
    <cdr:to>
      <cdr:x>0.72687</cdr:x>
      <cdr:y>0.97269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D71F54A5-9B8B-CCFD-EBAC-D29AFE741A43}"/>
            </a:ext>
          </a:extLst>
        </cdr:cNvPr>
        <cdr:cNvCxnSpPr/>
      </cdr:nvCxnSpPr>
      <cdr:spPr>
        <a:xfrm xmlns:a="http://schemas.openxmlformats.org/drawingml/2006/main">
          <a:off x="2124242" y="538286"/>
          <a:ext cx="4011" cy="1387642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CDCED0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0.73409</cdr:x>
      <cdr:y>0.79877</cdr:y>
    </cdr:from>
    <cdr:to>
      <cdr:x>0.94527</cdr:x>
      <cdr:y>0.79877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29AA3A2F-6CB5-7698-7302-AAE34002F022}"/>
            </a:ext>
          </a:extLst>
        </cdr:cNvPr>
        <cdr:cNvCxnSpPr/>
      </cdr:nvCxnSpPr>
      <cdr:spPr>
        <a:xfrm xmlns:a="http://schemas.openxmlformats.org/drawingml/2006/main">
          <a:off x="2149416" y="1581567"/>
          <a:ext cx="618308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0088CE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0.31502</cdr:x>
      <cdr:y>0.32623</cdr:y>
    </cdr:to>
    <cdr:graphicFrame macro="">
      <cdr:nvGraphicFramePr>
        <cdr:cNvPr id="2" name="Chart 1">
          <a:extLst xmlns:a="http://schemas.openxmlformats.org/drawingml/2006/main">
            <a:ext uri="{FF2B5EF4-FFF2-40B4-BE49-F238E27FC236}">
              <a16:creationId xmlns:a16="http://schemas.microsoft.com/office/drawing/2014/main" id="{9D030A8E-7F27-86D1-EDAD-EE34B153EF1A}"/>
            </a:ext>
          </a:extLst>
        </cdr:cNvPr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cdr:graphicFrame>
  </cdr:relSizeAnchor>
  <cdr:relSizeAnchor xmlns:cdr="http://schemas.openxmlformats.org/drawingml/2006/chartDrawing">
    <cdr:from>
      <cdr:x>0.33322</cdr:x>
      <cdr:y>0.00438</cdr:y>
    </cdr:from>
    <cdr:to>
      <cdr:x>0.64824</cdr:x>
      <cdr:y>0.33061</cdr:y>
    </cdr:to>
    <cdr:graphicFrame macro="">
      <cdr:nvGraphicFramePr>
        <cdr:cNvPr id="3" name="Chart 2">
          <a:extLst xmlns:a="http://schemas.openxmlformats.org/drawingml/2006/main">
            <a:ext uri="{FF2B5EF4-FFF2-40B4-BE49-F238E27FC236}">
              <a16:creationId xmlns:a16="http://schemas.microsoft.com/office/drawing/2014/main" id="{D23447A1-9BE9-CDAE-A1BB-84CEFCAF00FE}"/>
            </a:ext>
          </a:extLst>
        </cdr:cNvPr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cdr:graphicFrame>
  </cdr:relSizeAnchor>
  <cdr:relSizeAnchor xmlns:cdr="http://schemas.openxmlformats.org/drawingml/2006/chartDrawing">
    <cdr:from>
      <cdr:x>0.66592</cdr:x>
      <cdr:y>0.00292</cdr:y>
    </cdr:from>
    <cdr:to>
      <cdr:x>0.98093</cdr:x>
      <cdr:y>0.32915</cdr:y>
    </cdr:to>
    <cdr:graphicFrame macro="">
      <cdr:nvGraphicFramePr>
        <cdr:cNvPr id="4" name="Chart 3">
          <a:extLst xmlns:a="http://schemas.openxmlformats.org/drawingml/2006/main">
            <a:ext uri="{FF2B5EF4-FFF2-40B4-BE49-F238E27FC236}">
              <a16:creationId xmlns:a16="http://schemas.microsoft.com/office/drawing/2014/main" id="{684849C3-8793-07AB-36DC-FAFC2B795095}"/>
            </a:ext>
          </a:extLst>
        </cdr:cNvPr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cdr:graphicFrame>
  </cdr:relSizeAnchor>
  <cdr:relSizeAnchor xmlns:cdr="http://schemas.openxmlformats.org/drawingml/2006/chartDrawing">
    <cdr:from>
      <cdr:x>0</cdr:x>
      <cdr:y>0.3442</cdr:y>
    </cdr:from>
    <cdr:to>
      <cdr:x>0.31502</cdr:x>
      <cdr:y>0.67043</cdr:y>
    </cdr:to>
    <cdr:graphicFrame macro="">
      <cdr:nvGraphicFramePr>
        <cdr:cNvPr id="5" name="Chart 4">
          <a:extLst xmlns:a="http://schemas.openxmlformats.org/drawingml/2006/main">
            <a:ext uri="{FF2B5EF4-FFF2-40B4-BE49-F238E27FC236}">
              <a16:creationId xmlns:a16="http://schemas.microsoft.com/office/drawing/2014/main" id="{0B933C52-41D9-E418-FCDC-46DECA1787F9}"/>
            </a:ext>
          </a:extLst>
        </cdr:cNvPr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cdr:graphicFrame>
  </cdr:relSizeAnchor>
  <cdr:relSizeAnchor xmlns:cdr="http://schemas.openxmlformats.org/drawingml/2006/chartDrawing">
    <cdr:from>
      <cdr:x>0.33556</cdr:x>
      <cdr:y>0.34385</cdr:y>
    </cdr:from>
    <cdr:to>
      <cdr:x>0.65058</cdr:x>
      <cdr:y>0.67007</cdr:y>
    </cdr:to>
    <cdr:graphicFrame macro="">
      <cdr:nvGraphicFramePr>
        <cdr:cNvPr id="6" name="Chart 5">
          <a:extLst xmlns:a="http://schemas.openxmlformats.org/drawingml/2006/main">
            <a:ext uri="{FF2B5EF4-FFF2-40B4-BE49-F238E27FC236}">
              <a16:creationId xmlns:a16="http://schemas.microsoft.com/office/drawing/2014/main" id="{86D7E40E-16E6-BEB2-DAAA-0F60409608DF}"/>
            </a:ext>
          </a:extLst>
        </cdr:cNvPr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cdr:graphicFrame>
  </cdr:relSizeAnchor>
  <cdr:relSizeAnchor xmlns:cdr="http://schemas.openxmlformats.org/drawingml/2006/chartDrawing">
    <cdr:from>
      <cdr:x>0.66687</cdr:x>
      <cdr:y>0.34219</cdr:y>
    </cdr:from>
    <cdr:to>
      <cdr:x>0.98189</cdr:x>
      <cdr:y>0.66842</cdr:y>
    </cdr:to>
    <cdr:graphicFrame macro="">
      <cdr:nvGraphicFramePr>
        <cdr:cNvPr id="7" name="Chart 6">
          <a:extLst xmlns:a="http://schemas.openxmlformats.org/drawingml/2006/main">
            <a:ext uri="{FF2B5EF4-FFF2-40B4-BE49-F238E27FC236}">
              <a16:creationId xmlns:a16="http://schemas.microsoft.com/office/drawing/2014/main" id="{41D9E37F-3D0B-772C-8BB1-ED72F071A1D7}"/>
            </a:ext>
          </a:extLst>
        </cdr:cNvPr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cdr:graphicFrame>
  </cdr:relSizeAnchor>
  <cdr:relSizeAnchor xmlns:cdr="http://schemas.openxmlformats.org/drawingml/2006/chartDrawing">
    <cdr:from>
      <cdr:x>0</cdr:x>
      <cdr:y>0.67377</cdr:y>
    </cdr:from>
    <cdr:to>
      <cdr:x>0.31502</cdr:x>
      <cdr:y>1</cdr:y>
    </cdr:to>
    <cdr:graphicFrame macro="">
      <cdr:nvGraphicFramePr>
        <cdr:cNvPr id="8" name="Chart 7">
          <a:extLst xmlns:a="http://schemas.openxmlformats.org/drawingml/2006/main">
            <a:ext uri="{FF2B5EF4-FFF2-40B4-BE49-F238E27FC236}">
              <a16:creationId xmlns:a16="http://schemas.microsoft.com/office/drawing/2014/main" id="{290D48B2-9DFB-D027-72AA-1B78BA41D463}"/>
            </a:ext>
          </a:extLst>
        </cdr:cNvPr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cdr:graphicFrame>
  </cdr:relSizeAnchor>
  <cdr:relSizeAnchor xmlns:cdr="http://schemas.openxmlformats.org/drawingml/2006/chartDrawing">
    <cdr:from>
      <cdr:x>0.33512</cdr:x>
      <cdr:y>0.67377</cdr:y>
    </cdr:from>
    <cdr:to>
      <cdr:x>0.65014</cdr:x>
      <cdr:y>1</cdr:y>
    </cdr:to>
    <cdr:graphicFrame macro="">
      <cdr:nvGraphicFramePr>
        <cdr:cNvPr id="9" name="Chart 8">
          <a:extLst xmlns:a="http://schemas.openxmlformats.org/drawingml/2006/main">
            <a:ext uri="{FF2B5EF4-FFF2-40B4-BE49-F238E27FC236}">
              <a16:creationId xmlns:a16="http://schemas.microsoft.com/office/drawing/2014/main" id="{0B1B7170-E088-76AA-28FC-87E7A11CCD05}"/>
            </a:ext>
          </a:extLst>
        </cdr:cNvPr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cdr:graphicFrame>
  </cdr:relSizeAnchor>
  <cdr:relSizeAnchor xmlns:cdr="http://schemas.openxmlformats.org/drawingml/2006/chartDrawing">
    <cdr:from>
      <cdr:x>0.69204</cdr:x>
      <cdr:y>0.6745</cdr:y>
    </cdr:from>
    <cdr:to>
      <cdr:x>0.94845</cdr:x>
      <cdr:y>0.73978</cdr:y>
    </cdr:to>
    <cdr:pic>
      <cdr:nvPicPr>
        <cdr:cNvPr id="10" name="chart">
          <a:extLst xmlns:a="http://schemas.openxmlformats.org/drawingml/2006/main">
            <a:ext uri="{FF2B5EF4-FFF2-40B4-BE49-F238E27FC236}">
              <a16:creationId xmlns:a16="http://schemas.microsoft.com/office/drawing/2014/main" id="{3BEB3A79-B4FA-E0EE-C0AE-59EF1BBE732F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9"/>
        <a:stretch xmlns:a="http://schemas.openxmlformats.org/drawingml/2006/main">
          <a:fillRect/>
        </a:stretch>
      </cdr:blipFill>
      <cdr:spPr>
        <a:xfrm xmlns:a="http://schemas.openxmlformats.org/drawingml/2006/main">
          <a:off x="6432232" y="4093825"/>
          <a:ext cx="2383288" cy="396183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0.72309</cdr:x>
      <cdr:y>0.81857</cdr:y>
    </cdr:from>
    <cdr:to>
      <cdr:x>0.82147</cdr:x>
      <cdr:y>0.96923</cdr:y>
    </cdr:to>
    <cdr:sp macro="" textlink="">
      <cdr:nvSpPr>
        <cdr:cNvPr id="11" name="TextBox 10">
          <a:extLst xmlns:a="http://schemas.openxmlformats.org/drawingml/2006/main">
            <a:ext uri="{FF2B5EF4-FFF2-40B4-BE49-F238E27FC236}">
              <a16:creationId xmlns:a16="http://schemas.microsoft.com/office/drawing/2014/main" id="{FB9F3B63-7D27-1B23-B6D3-50887DC7A6EF}"/>
            </a:ext>
          </a:extLst>
        </cdr:cNvPr>
        <cdr:cNvSpPr txBox="1"/>
      </cdr:nvSpPr>
      <cdr:spPr>
        <a:xfrm xmlns:a="http://schemas.openxmlformats.org/drawingml/2006/main">
          <a:off x="6720840" y="496824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0.65504</cdr:x>
      <cdr:y>0.73445</cdr:y>
    </cdr:from>
    <cdr:to>
      <cdr:x>0.98871</cdr:x>
      <cdr:y>1</cdr:y>
    </cdr:to>
    <cdr:sp macro="" textlink="">
      <cdr:nvSpPr>
        <cdr:cNvPr id="12" name="TextBox 11">
          <a:extLst xmlns:a="http://schemas.openxmlformats.org/drawingml/2006/main">
            <a:ext uri="{FF2B5EF4-FFF2-40B4-BE49-F238E27FC236}">
              <a16:creationId xmlns:a16="http://schemas.microsoft.com/office/drawing/2014/main" id="{0E39FFCE-DA9B-B02F-A543-C2DB59D1A3A2}"/>
            </a:ext>
          </a:extLst>
        </cdr:cNvPr>
        <cdr:cNvSpPr txBox="1"/>
      </cdr:nvSpPr>
      <cdr:spPr>
        <a:xfrm xmlns:a="http://schemas.openxmlformats.org/drawingml/2006/main">
          <a:off x="6088380" y="4457700"/>
          <a:ext cx="3101340" cy="1611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800">
              <a:effectLst/>
              <a:latin typeface="+mn-lt"/>
              <a:ea typeface="+mn-ea"/>
              <a:cs typeface="+mn-cs"/>
            </a:rPr>
            <a:t>Blue and red lines represent the range of aircraft/engine technology and ATM improvements in 2050. The net CO2 indicator also includes emission reductions from</a:t>
          </a:r>
          <a:r>
            <a:rPr lang="en-GB" sz="800" baseline="0">
              <a:effectLst/>
              <a:latin typeface="+mn-lt"/>
              <a:ea typeface="+mn-ea"/>
              <a:cs typeface="+mn-cs"/>
            </a:rPr>
            <a:t> </a:t>
          </a:r>
          <a:r>
            <a:rPr lang="en-GB" sz="800">
              <a:effectLst/>
              <a:latin typeface="+mn-lt"/>
              <a:ea typeface="+mn-ea"/>
              <a:cs typeface="+mn-cs"/>
            </a:rPr>
            <a:t>the EU ETS up to 2021, sustainable aviation fuels (SAF) and electric/hydrogen aircraft out to 2050. No assumptions on potential improvements to HC, CO and PM have</a:t>
          </a:r>
          <a:r>
            <a:rPr lang="en-GB" sz="800" baseline="0">
              <a:effectLst/>
              <a:latin typeface="+mn-lt"/>
              <a:ea typeface="+mn-ea"/>
              <a:cs typeface="+mn-cs"/>
            </a:rPr>
            <a:t> </a:t>
          </a:r>
          <a:r>
            <a:rPr lang="en-GB" sz="800">
              <a:effectLst/>
              <a:latin typeface="+mn-lt"/>
              <a:ea typeface="+mn-ea"/>
              <a:cs typeface="+mn-cs"/>
            </a:rPr>
            <a:t>been made out to 2050 from technology, ATM and SAF.</a:t>
          </a:r>
          <a:br>
            <a:rPr lang="en-GB" sz="800"/>
          </a:br>
          <a:r>
            <a:rPr lang="en-GB" sz="800">
              <a:effectLst/>
              <a:latin typeface="+mn-lt"/>
              <a:ea typeface="+mn-ea"/>
              <a:cs typeface="+mn-cs"/>
            </a:rPr>
            <a:t>Average fuel consumption is for commercial passenger aircraft only and does not take into account belly freight. Kilometres used in this indicator represent the</a:t>
          </a:r>
          <a:r>
            <a:rPr lang="en-GB" sz="800" baseline="0">
              <a:effectLst/>
              <a:latin typeface="+mn-lt"/>
              <a:ea typeface="+mn-ea"/>
              <a:cs typeface="+mn-cs"/>
            </a:rPr>
            <a:t> </a:t>
          </a:r>
          <a:r>
            <a:rPr lang="en-GB" sz="800">
              <a:effectLst/>
              <a:latin typeface="+mn-lt"/>
              <a:ea typeface="+mn-ea"/>
              <a:cs typeface="+mn-cs"/>
            </a:rPr>
            <a:t>shortest (or great circle) distance between origin and destination, while fuel consumption is based on the actual flown distance (i.e. this indicator includes the effect</a:t>
          </a:r>
          <a:r>
            <a:rPr lang="en-GB" sz="800" baseline="0">
              <a:effectLst/>
              <a:latin typeface="+mn-lt"/>
              <a:ea typeface="+mn-ea"/>
              <a:cs typeface="+mn-cs"/>
            </a:rPr>
            <a:t> </a:t>
          </a:r>
          <a:r>
            <a:rPr lang="en-GB" sz="800">
              <a:effectLst/>
              <a:latin typeface="+mn-lt"/>
              <a:ea typeface="+mn-ea"/>
              <a:cs typeface="+mn-cs"/>
            </a:rPr>
            <a:t>of ATM horizontal inefficiency)</a:t>
          </a:r>
          <a:endParaRPr lang="en-GB" sz="800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0.74208</cdr:x>
      <cdr:y>0.26829</cdr:y>
    </cdr:from>
    <cdr:to>
      <cdr:x>0.95325</cdr:x>
      <cdr:y>0.26829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2CD727DB-5CD5-D359-71F1-56A4B659AFCA}"/>
            </a:ext>
          </a:extLst>
        </cdr:cNvPr>
        <cdr:cNvCxnSpPr/>
      </cdr:nvCxnSpPr>
      <cdr:spPr>
        <a:xfrm xmlns:a="http://schemas.openxmlformats.org/drawingml/2006/main">
          <a:off x="2172788" y="531223"/>
          <a:ext cx="618308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0088CE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0.73762</cdr:x>
      <cdr:y>0.4992</cdr:y>
    </cdr:from>
    <cdr:to>
      <cdr:x>0.95109</cdr:x>
      <cdr:y>0.5003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93C07EC2-71BD-E7E2-7380-47F325724D29}"/>
            </a:ext>
          </a:extLst>
        </cdr:cNvPr>
        <cdr:cNvCxnSpPr/>
      </cdr:nvCxnSpPr>
      <cdr:spPr>
        <a:xfrm xmlns:a="http://schemas.openxmlformats.org/drawingml/2006/main">
          <a:off x="2159726" y="988423"/>
          <a:ext cx="625038" cy="2177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F3716D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0.72458</cdr:x>
      <cdr:y>0.17622</cdr:y>
    </cdr:from>
    <cdr:to>
      <cdr:x>0.72595</cdr:x>
      <cdr:y>0.87705</cdr:y>
    </cdr:to>
    <cdr:cxnSp macro="">
      <cdr:nvCxnSpPr>
        <cdr:cNvPr id="13" name="Straight Connector 12">
          <a:extLst xmlns:a="http://schemas.openxmlformats.org/drawingml/2006/main">
            <a:ext uri="{FF2B5EF4-FFF2-40B4-BE49-F238E27FC236}">
              <a16:creationId xmlns:a16="http://schemas.microsoft.com/office/drawing/2014/main" id="{74DF929B-C355-3E51-00DB-112F800581A4}"/>
            </a:ext>
          </a:extLst>
        </cdr:cNvPr>
        <cdr:cNvCxnSpPr/>
      </cdr:nvCxnSpPr>
      <cdr:spPr>
        <a:xfrm xmlns:a="http://schemas.openxmlformats.org/drawingml/2006/main">
          <a:off x="2121568" y="348916"/>
          <a:ext cx="4011" cy="1387642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CDCED0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0.73794</cdr:x>
      <cdr:y>0.83527</cdr:y>
    </cdr:from>
    <cdr:to>
      <cdr:x>0.95161</cdr:x>
      <cdr:y>0.83527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6EC4BEBD-C682-5B29-37D4-D4DBB7C63B67}"/>
            </a:ext>
          </a:extLst>
        </cdr:cNvPr>
        <cdr:cNvCxnSpPr/>
      </cdr:nvCxnSpPr>
      <cdr:spPr>
        <a:xfrm xmlns:a="http://schemas.openxmlformats.org/drawingml/2006/main">
          <a:off x="2160669" y="1653830"/>
          <a:ext cx="625642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0088CE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0.73611</cdr:x>
      <cdr:y>0.92979</cdr:y>
    </cdr:from>
    <cdr:to>
      <cdr:x>0.94979</cdr:x>
      <cdr:y>0.92979</cdr:y>
    </cdr:to>
    <cdr:cxnSp macro="">
      <cdr:nvCxnSpPr>
        <cdr:cNvPr id="7" name="Straight Connector 6">
          <a:extLst xmlns:a="http://schemas.openxmlformats.org/drawingml/2006/main">
            <a:ext uri="{FF2B5EF4-FFF2-40B4-BE49-F238E27FC236}">
              <a16:creationId xmlns:a16="http://schemas.microsoft.com/office/drawing/2014/main" id="{47B90589-4666-1341-2413-8AB6C53F1C6A}"/>
            </a:ext>
          </a:extLst>
        </cdr:cNvPr>
        <cdr:cNvCxnSpPr/>
      </cdr:nvCxnSpPr>
      <cdr:spPr>
        <a:xfrm xmlns:a="http://schemas.openxmlformats.org/drawingml/2006/main">
          <a:off x="2155321" y="1840988"/>
          <a:ext cx="625642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F3716D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0.7255</cdr:x>
      <cdr:y>0.28087</cdr:y>
    </cdr:from>
    <cdr:to>
      <cdr:x>0.72687</cdr:x>
      <cdr:y>0.9817</cdr:y>
    </cdr:to>
    <cdr:cxnSp macro="">
      <cdr:nvCxnSpPr>
        <cdr:cNvPr id="8" name="Straight Connector 7">
          <a:extLst xmlns:a="http://schemas.openxmlformats.org/drawingml/2006/main">
            <a:ext uri="{FF2B5EF4-FFF2-40B4-BE49-F238E27FC236}">
              <a16:creationId xmlns:a16="http://schemas.microsoft.com/office/drawing/2014/main" id="{AE451827-A205-9FA4-61D2-C7745AFE3DD1}"/>
            </a:ext>
          </a:extLst>
        </cdr:cNvPr>
        <cdr:cNvCxnSpPr/>
      </cdr:nvCxnSpPr>
      <cdr:spPr>
        <a:xfrm xmlns:a="http://schemas.openxmlformats.org/drawingml/2006/main">
          <a:off x="2124242" y="556127"/>
          <a:ext cx="4011" cy="1387642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CDCED0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0.73337</cdr:x>
      <cdr:y>0.2715</cdr:y>
    </cdr:from>
    <cdr:to>
      <cdr:x>0.94705</cdr:x>
      <cdr:y>0.2715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CCF6A1E7-A128-39DF-543F-957166C98BDA}"/>
            </a:ext>
          </a:extLst>
        </cdr:cNvPr>
        <cdr:cNvCxnSpPr/>
      </cdr:nvCxnSpPr>
      <cdr:spPr>
        <a:xfrm xmlns:a="http://schemas.openxmlformats.org/drawingml/2006/main">
          <a:off x="2147301" y="537567"/>
          <a:ext cx="625642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0088CE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0.73702</cdr:x>
      <cdr:y>0.8643</cdr:y>
    </cdr:from>
    <cdr:to>
      <cdr:x>0.9507</cdr:x>
      <cdr:y>0.8643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83C8708D-740D-F524-9A59-A3E6A3C0B15A}"/>
            </a:ext>
          </a:extLst>
        </cdr:cNvPr>
        <cdr:cNvCxnSpPr/>
      </cdr:nvCxnSpPr>
      <cdr:spPr>
        <a:xfrm xmlns:a="http://schemas.openxmlformats.org/drawingml/2006/main">
          <a:off x="2157995" y="1711314"/>
          <a:ext cx="625642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F3716D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0.7255</cdr:x>
      <cdr:y>0.25049</cdr:y>
    </cdr:from>
    <cdr:to>
      <cdr:x>0.72687</cdr:x>
      <cdr:y>0.95132</cdr:y>
    </cdr:to>
    <cdr:cxnSp macro="">
      <cdr:nvCxnSpPr>
        <cdr:cNvPr id="6" name="Straight Connector 5">
          <a:extLst xmlns:a="http://schemas.openxmlformats.org/drawingml/2006/main">
            <a:ext uri="{FF2B5EF4-FFF2-40B4-BE49-F238E27FC236}">
              <a16:creationId xmlns:a16="http://schemas.microsoft.com/office/drawing/2014/main" id="{D71F54A5-9B8B-CCFD-EBAC-D29AFE741A43}"/>
            </a:ext>
          </a:extLst>
        </cdr:cNvPr>
        <cdr:cNvCxnSpPr/>
      </cdr:nvCxnSpPr>
      <cdr:spPr>
        <a:xfrm xmlns:a="http://schemas.openxmlformats.org/drawingml/2006/main">
          <a:off x="2124243" y="495968"/>
          <a:ext cx="4011" cy="1387642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CDCED0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0.72413</cdr:x>
      <cdr:y>0.0925</cdr:y>
    </cdr:from>
    <cdr:to>
      <cdr:x>0.7255</cdr:x>
      <cdr:y>0.79333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D71F54A5-9B8B-CCFD-EBAC-D29AFE741A43}"/>
            </a:ext>
          </a:extLst>
        </cdr:cNvPr>
        <cdr:cNvCxnSpPr/>
      </cdr:nvCxnSpPr>
      <cdr:spPr>
        <a:xfrm xmlns:a="http://schemas.openxmlformats.org/drawingml/2006/main">
          <a:off x="2120231" y="183147"/>
          <a:ext cx="4011" cy="1387642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CDCED0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0.73888</cdr:x>
      <cdr:y>0.08127</cdr:y>
    </cdr:from>
    <cdr:to>
      <cdr:x>0.95005</cdr:x>
      <cdr:y>0.08127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7DF8850F-07C7-1F30-CA51-31B07C590325}"/>
            </a:ext>
          </a:extLst>
        </cdr:cNvPr>
        <cdr:cNvCxnSpPr/>
      </cdr:nvCxnSpPr>
      <cdr:spPr>
        <a:xfrm xmlns:a="http://schemas.openxmlformats.org/drawingml/2006/main">
          <a:off x="2163430" y="160918"/>
          <a:ext cx="618308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0088CE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0.73371</cdr:x>
      <cdr:y>0.38417</cdr:y>
    </cdr:from>
    <cdr:to>
      <cdr:x>0.94718</cdr:x>
      <cdr:y>0.38527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8D6456D0-FC34-F6F2-510A-93ABCBC9AB49}"/>
            </a:ext>
          </a:extLst>
        </cdr:cNvPr>
        <cdr:cNvCxnSpPr/>
      </cdr:nvCxnSpPr>
      <cdr:spPr>
        <a:xfrm xmlns:a="http://schemas.openxmlformats.org/drawingml/2006/main">
          <a:off x="2148305" y="760663"/>
          <a:ext cx="625038" cy="2177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F3716D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0.74008</cdr:x>
      <cdr:y>0.93333</cdr:y>
    </cdr:from>
    <cdr:to>
      <cdr:x>0.93333</cdr:x>
      <cdr:y>0.93333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AAA24443-55E5-4F5E-BC19-06CC5B7986EC}"/>
            </a:ext>
          </a:extLst>
        </cdr:cNvPr>
        <cdr:cNvCxnSpPr/>
      </cdr:nvCxnSpPr>
      <cdr:spPr>
        <a:xfrm xmlns:a="http://schemas.openxmlformats.org/drawingml/2006/main" flipV="1">
          <a:off x="2114769" y="2667000"/>
          <a:ext cx="552231" cy="1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2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0.72413</cdr:x>
      <cdr:y>0.212</cdr:y>
    </cdr:from>
    <cdr:to>
      <cdr:x>0.7255</cdr:x>
      <cdr:y>0.91283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D71F54A5-9B8B-CCFD-EBAC-D29AFE741A43}"/>
            </a:ext>
          </a:extLst>
        </cdr:cNvPr>
        <cdr:cNvCxnSpPr/>
      </cdr:nvCxnSpPr>
      <cdr:spPr>
        <a:xfrm xmlns:a="http://schemas.openxmlformats.org/drawingml/2006/main">
          <a:off x="2120232" y="419769"/>
          <a:ext cx="4011" cy="1387642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CDCED0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0.73668</cdr:x>
      <cdr:y>0.93362</cdr:y>
    </cdr:from>
    <cdr:to>
      <cdr:x>0.94785</cdr:x>
      <cdr:y>0.93362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4888687A-DE69-D116-AB8E-FED82DE622E2}"/>
            </a:ext>
          </a:extLst>
        </cdr:cNvPr>
        <cdr:cNvCxnSpPr/>
      </cdr:nvCxnSpPr>
      <cdr:spPr>
        <a:xfrm xmlns:a="http://schemas.openxmlformats.org/drawingml/2006/main">
          <a:off x="2156988" y="1848559"/>
          <a:ext cx="618308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0088CE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0.72413</cdr:x>
      <cdr:y>0.18365</cdr:y>
    </cdr:from>
    <cdr:to>
      <cdr:x>0.7255</cdr:x>
      <cdr:y>0.88448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D71F54A5-9B8B-CCFD-EBAC-D29AFE741A43}"/>
            </a:ext>
          </a:extLst>
        </cdr:cNvPr>
        <cdr:cNvCxnSpPr/>
      </cdr:nvCxnSpPr>
      <cdr:spPr>
        <a:xfrm xmlns:a="http://schemas.openxmlformats.org/drawingml/2006/main">
          <a:off x="2120232" y="363621"/>
          <a:ext cx="4011" cy="1387642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CDCED0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0.73098</cdr:x>
      <cdr:y>0.55461</cdr:y>
    </cdr:from>
    <cdr:to>
      <cdr:x>0.94466</cdr:x>
      <cdr:y>0.55461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AE72CB6B-D403-2BDB-CECE-DF827FAEA511}"/>
            </a:ext>
          </a:extLst>
        </cdr:cNvPr>
        <cdr:cNvCxnSpPr/>
      </cdr:nvCxnSpPr>
      <cdr:spPr>
        <a:xfrm xmlns:a="http://schemas.openxmlformats.org/drawingml/2006/main">
          <a:off x="2140294" y="1098119"/>
          <a:ext cx="625642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0088CE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0.72413</cdr:x>
      <cdr:y>0.2039</cdr:y>
    </cdr:from>
    <cdr:to>
      <cdr:x>0.7255</cdr:x>
      <cdr:y>0.90473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D71F54A5-9B8B-CCFD-EBAC-D29AFE741A43}"/>
            </a:ext>
          </a:extLst>
        </cdr:cNvPr>
        <cdr:cNvCxnSpPr/>
      </cdr:nvCxnSpPr>
      <cdr:spPr>
        <a:xfrm xmlns:a="http://schemas.openxmlformats.org/drawingml/2006/main">
          <a:off x="2120231" y="403727"/>
          <a:ext cx="4011" cy="1387642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CDCED0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0.7311</cdr:x>
      <cdr:y>0.30864</cdr:y>
    </cdr:from>
    <cdr:to>
      <cdr:x>0.94227</cdr:x>
      <cdr:y>0.30864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C3E73F4A-5568-967A-059D-43A90BCFC7DC}"/>
            </a:ext>
          </a:extLst>
        </cdr:cNvPr>
        <cdr:cNvCxnSpPr/>
      </cdr:nvCxnSpPr>
      <cdr:spPr>
        <a:xfrm xmlns:a="http://schemas.openxmlformats.org/drawingml/2006/main">
          <a:off x="2140658" y="611111"/>
          <a:ext cx="618308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0088CE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easa.europa.eu/eae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9F091-6D08-46EF-9B08-A3EFEB380E90}">
  <dimension ref="A1:C9"/>
  <sheetViews>
    <sheetView tabSelected="1" workbookViewId="0">
      <selection activeCell="A15" sqref="A15"/>
    </sheetView>
  </sheetViews>
  <sheetFormatPr defaultRowHeight="14.4" x14ac:dyDescent="0.3"/>
  <cols>
    <col min="1" max="1" width="63.33203125" bestFit="1" customWidth="1"/>
    <col min="3" max="3" width="24.21875" bestFit="1" customWidth="1"/>
  </cols>
  <sheetData>
    <row r="1" spans="1:3" x14ac:dyDescent="0.3">
      <c r="A1" s="1" t="s">
        <v>0</v>
      </c>
      <c r="B1" s="2"/>
      <c r="C1" s="3"/>
    </row>
    <row r="2" spans="1:3" x14ac:dyDescent="0.3">
      <c r="A2" s="4" t="s">
        <v>1</v>
      </c>
      <c r="B2" s="2"/>
      <c r="C2" s="3"/>
    </row>
    <row r="3" spans="1:3" x14ac:dyDescent="0.3">
      <c r="A3" s="5"/>
      <c r="B3" s="2"/>
      <c r="C3" s="3"/>
    </row>
    <row r="4" spans="1:3" ht="15.6" x14ac:dyDescent="0.35">
      <c r="A4" s="1" t="s">
        <v>6</v>
      </c>
      <c r="B4" s="2"/>
      <c r="C4" s="3"/>
    </row>
    <row r="5" spans="1:3" x14ac:dyDescent="0.3">
      <c r="A5" s="3"/>
      <c r="B5" s="2"/>
      <c r="C5" s="3"/>
    </row>
    <row r="6" spans="1:3" x14ac:dyDescent="0.3">
      <c r="A6" s="1" t="s">
        <v>2</v>
      </c>
      <c r="B6" s="6" t="s">
        <v>3</v>
      </c>
      <c r="C6" s="1" t="s">
        <v>4</v>
      </c>
    </row>
    <row r="7" spans="1:3" x14ac:dyDescent="0.3">
      <c r="A7" s="7">
        <v>44875</v>
      </c>
      <c r="B7" s="2">
        <v>1</v>
      </c>
      <c r="C7" s="3" t="s">
        <v>5</v>
      </c>
    </row>
    <row r="8" spans="1:3" x14ac:dyDescent="0.3">
      <c r="A8" s="7"/>
      <c r="B8" s="2"/>
      <c r="C8" s="3"/>
    </row>
    <row r="9" spans="1:3" x14ac:dyDescent="0.3">
      <c r="A9" s="7"/>
      <c r="B9" s="2"/>
      <c r="C9" s="3"/>
    </row>
  </sheetData>
  <hyperlinks>
    <hyperlink ref="A2" r:id="rId1" xr:uid="{27D11DB9-F969-4C74-864F-64FF34CBD3A5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4A0E81-A086-4481-BEA5-C51AFCCB396F}">
  <dimension ref="A1:J41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S28" sqref="S28"/>
    </sheetView>
  </sheetViews>
  <sheetFormatPr defaultColWidth="9.109375" defaultRowHeight="14.4" x14ac:dyDescent="0.3"/>
  <cols>
    <col min="1" max="1" width="47.21875" bestFit="1" customWidth="1"/>
    <col min="2" max="2" width="5" bestFit="1" customWidth="1"/>
    <col min="3" max="5" width="18.44140625" bestFit="1" customWidth="1"/>
    <col min="6" max="6" width="21.44140625" customWidth="1"/>
    <col min="7" max="7" width="18.109375" customWidth="1"/>
    <col min="8" max="8" width="9.6640625" customWidth="1"/>
  </cols>
  <sheetData>
    <row r="1" spans="1:10" x14ac:dyDescent="0.3">
      <c r="A1" s="29"/>
      <c r="B1" s="18">
        <v>2005</v>
      </c>
      <c r="C1" s="18">
        <v>2019</v>
      </c>
      <c r="D1" s="18">
        <v>2020</v>
      </c>
      <c r="E1" s="18">
        <v>2021</v>
      </c>
      <c r="F1" s="19">
        <v>2050</v>
      </c>
      <c r="G1" s="19">
        <v>2050</v>
      </c>
      <c r="H1" s="8"/>
    </row>
    <row r="2" spans="1:10" x14ac:dyDescent="0.3">
      <c r="A2" s="30"/>
      <c r="B2" s="20"/>
      <c r="C2" s="20"/>
      <c r="D2" s="20"/>
      <c r="E2" s="20"/>
      <c r="F2" s="32" t="s">
        <v>7</v>
      </c>
      <c r="G2" s="32"/>
      <c r="H2" s="9"/>
    </row>
    <row r="3" spans="1:10" ht="15" thickBot="1" x14ac:dyDescent="0.35">
      <c r="A3" s="31"/>
      <c r="B3" s="21"/>
      <c r="C3" s="22" t="s">
        <v>8</v>
      </c>
      <c r="D3" s="22" t="s">
        <v>8</v>
      </c>
      <c r="E3" s="22" t="s">
        <v>8</v>
      </c>
      <c r="F3" s="33" t="s">
        <v>8</v>
      </c>
      <c r="G3" s="33"/>
      <c r="H3" s="10"/>
    </row>
    <row r="4" spans="1:10" x14ac:dyDescent="0.3">
      <c r="A4" s="23" t="s">
        <v>9</v>
      </c>
      <c r="B4" s="24">
        <v>34.813563180883797</v>
      </c>
      <c r="C4" s="24">
        <v>46.497436360415605</v>
      </c>
      <c r="D4" s="24">
        <v>20.114396322887501</v>
      </c>
      <c r="E4" s="24">
        <v>20.415921847203702</v>
      </c>
      <c r="F4" s="24">
        <v>43.378033924746454</v>
      </c>
      <c r="G4" s="24">
        <v>59.398123090649904</v>
      </c>
      <c r="H4" s="11"/>
      <c r="I4" s="12"/>
    </row>
    <row r="5" spans="1:10" x14ac:dyDescent="0.3">
      <c r="A5" s="23"/>
      <c r="B5" s="25">
        <f>B4/$B4-1</f>
        <v>0</v>
      </c>
      <c r="C5" s="25">
        <f t="shared" ref="C5:G5" si="0">C4/$B4-1</f>
        <v>0.33561267827785723</v>
      </c>
      <c r="D5" s="25">
        <f t="shared" si="0"/>
        <v>-0.42222529137918408</v>
      </c>
      <c r="E5" s="25">
        <f t="shared" si="0"/>
        <v>-0.41356414047229362</v>
      </c>
      <c r="F5" s="25">
        <f t="shared" si="0"/>
        <v>0.24600959974603875</v>
      </c>
      <c r="G5" s="25">
        <f t="shared" si="0"/>
        <v>0.70617764065200728</v>
      </c>
      <c r="H5" s="13"/>
    </row>
    <row r="6" spans="1:10" x14ac:dyDescent="0.3">
      <c r="A6" s="23"/>
      <c r="B6" s="25">
        <v>0</v>
      </c>
      <c r="C6" s="25">
        <v>0</v>
      </c>
      <c r="D6" s="25">
        <v>0</v>
      </c>
      <c r="E6" s="25">
        <v>0</v>
      </c>
      <c r="F6" s="25">
        <f>G5-F5</f>
        <v>0.46016804090596852</v>
      </c>
      <c r="I6" s="12"/>
      <c r="J6" s="12"/>
    </row>
    <row r="7" spans="1:10" x14ac:dyDescent="0.3">
      <c r="A7" s="23"/>
      <c r="B7" s="25"/>
      <c r="C7" s="25"/>
      <c r="D7" s="25"/>
      <c r="E7" s="25"/>
      <c r="F7" s="26" t="str">
        <f>TEXT(G4,"0.0") &amp; "; " &amp; TEXT(G5,"+0%;-0%;-")</f>
        <v>59.4; +71%</v>
      </c>
      <c r="G7" s="26"/>
      <c r="H7" s="14"/>
      <c r="I7" s="12"/>
    </row>
    <row r="8" spans="1:10" x14ac:dyDescent="0.3">
      <c r="A8" s="23" t="s">
        <v>10</v>
      </c>
      <c r="B8" s="24">
        <f>B9/10/0.804</f>
        <v>4.8392479659967531</v>
      </c>
      <c r="C8" s="24">
        <f t="shared" ref="C8:G8" si="1">C9/10/0.804</f>
        <v>3.5072291861621641</v>
      </c>
      <c r="D8" s="24">
        <f t="shared" si="1"/>
        <v>4.784866168542151</v>
      </c>
      <c r="E8" s="24" t="s">
        <v>11</v>
      </c>
      <c r="F8" s="24">
        <f t="shared" si="1"/>
        <v>2.9439946967164925</v>
      </c>
      <c r="G8" s="24">
        <f t="shared" si="1"/>
        <v>2.127759607849657</v>
      </c>
      <c r="H8" s="11"/>
      <c r="I8" s="12"/>
    </row>
    <row r="9" spans="1:10" x14ac:dyDescent="0.3">
      <c r="A9" s="23" t="s">
        <v>12</v>
      </c>
      <c r="B9" s="24">
        <v>38.907553646613898</v>
      </c>
      <c r="C9" s="24">
        <v>28.198122656743802</v>
      </c>
      <c r="D9" s="24">
        <v>38.4703239950789</v>
      </c>
      <c r="E9" s="24" t="s">
        <v>11</v>
      </c>
      <c r="F9" s="24">
        <v>23.6697173616006</v>
      </c>
      <c r="G9" s="24">
        <v>17.107187247111241</v>
      </c>
      <c r="H9" s="15"/>
      <c r="I9" s="15"/>
    </row>
    <row r="10" spans="1:10" x14ac:dyDescent="0.3">
      <c r="A10" s="23"/>
      <c r="B10" s="25">
        <f>B8/$B8-1</f>
        <v>0</v>
      </c>
      <c r="C10" s="25">
        <f>C9/$B9-1</f>
        <v>-0.27525326025739816</v>
      </c>
      <c r="D10" s="25">
        <f>D9/$B9-1</f>
        <v>-1.1237654659715379E-2</v>
      </c>
      <c r="E10" s="25" t="s">
        <v>11</v>
      </c>
      <c r="F10" s="25">
        <f>F9/$B9-1</f>
        <v>-0.39164210691358736</v>
      </c>
      <c r="G10" s="25">
        <f>G9/$B9-1</f>
        <v>-0.56031192805153229</v>
      </c>
      <c r="H10" s="13"/>
      <c r="I10" s="12"/>
    </row>
    <row r="11" spans="1:10" x14ac:dyDescent="0.3">
      <c r="A11" s="23"/>
      <c r="B11" s="25">
        <v>0</v>
      </c>
      <c r="C11" s="25">
        <v>0</v>
      </c>
      <c r="D11" s="25">
        <v>0</v>
      </c>
      <c r="E11" s="25">
        <v>0</v>
      </c>
      <c r="F11" s="25">
        <f>G10-F10</f>
        <v>-0.16866982113794493</v>
      </c>
      <c r="G11" s="25"/>
      <c r="H11" s="13"/>
      <c r="I11" s="12"/>
    </row>
    <row r="12" spans="1:10" x14ac:dyDescent="0.3">
      <c r="A12" s="23"/>
      <c r="B12" s="27"/>
      <c r="C12" s="27"/>
      <c r="D12" s="27"/>
      <c r="E12" s="25"/>
      <c r="F12" s="26" t="str">
        <f>TEXT(G9,"0.0") &amp; "; " &amp; TEXT(G10,"+0%;-0%;-")</f>
        <v>17.1; -56%</v>
      </c>
      <c r="H12" s="13"/>
      <c r="I12" s="12"/>
    </row>
    <row r="13" spans="1:10" x14ac:dyDescent="0.3">
      <c r="A13" s="23"/>
      <c r="B13" s="27"/>
      <c r="C13" s="27"/>
      <c r="D13" s="27"/>
      <c r="E13" s="25"/>
      <c r="F13" s="26" t="str">
        <f>TEXT(G8,"0.0") &amp; "; " &amp; TEXT(G10,"+0%;-0%;-")</f>
        <v>2.1; -56%</v>
      </c>
      <c r="G13" s="26"/>
      <c r="H13" s="16"/>
    </row>
    <row r="14" spans="1:10" ht="15.6" x14ac:dyDescent="0.3">
      <c r="A14" s="23" t="s">
        <v>17</v>
      </c>
      <c r="B14" s="28">
        <v>110.01085965159281</v>
      </c>
      <c r="C14" s="28">
        <v>146.93189889891332</v>
      </c>
      <c r="D14" s="28">
        <v>63.561492380324509</v>
      </c>
      <c r="E14" s="28">
        <v>64.514313037163703</v>
      </c>
      <c r="F14" s="28">
        <v>137.07458720219881</v>
      </c>
      <c r="G14" s="28">
        <v>187.69806896645369</v>
      </c>
      <c r="H14" s="13"/>
    </row>
    <row r="15" spans="1:10" x14ac:dyDescent="0.3">
      <c r="A15" s="23"/>
      <c r="B15" s="25">
        <f>B14/$B14-1</f>
        <v>0</v>
      </c>
      <c r="C15" s="25">
        <f t="shared" ref="C15:G15" si="2">C14/$B14-1</f>
        <v>0.33561267827785701</v>
      </c>
      <c r="D15" s="25">
        <f t="shared" si="2"/>
        <v>-0.42222529137918408</v>
      </c>
      <c r="E15" s="25">
        <f t="shared" si="2"/>
        <v>-0.41356414047229362</v>
      </c>
      <c r="F15" s="25">
        <f t="shared" si="2"/>
        <v>0.24600959974603875</v>
      </c>
      <c r="G15" s="25">
        <f t="shared" si="2"/>
        <v>0.70617764065200705</v>
      </c>
      <c r="H15" s="17"/>
    </row>
    <row r="16" spans="1:10" x14ac:dyDescent="0.3">
      <c r="A16" s="23"/>
      <c r="B16" s="25">
        <v>0</v>
      </c>
      <c r="C16" s="25">
        <v>0</v>
      </c>
      <c r="D16" s="25">
        <v>0</v>
      </c>
      <c r="E16" s="25">
        <v>0</v>
      </c>
      <c r="F16" s="25">
        <f>G15-F15</f>
        <v>0.4601680409059683</v>
      </c>
      <c r="G16" s="17"/>
      <c r="H16" s="17"/>
    </row>
    <row r="17" spans="1:8" x14ac:dyDescent="0.3">
      <c r="A17" s="23"/>
      <c r="B17" s="25"/>
      <c r="C17" s="25"/>
      <c r="D17" s="25"/>
      <c r="E17" s="25"/>
      <c r="F17" s="26" t="str">
        <f>TEXT(G14,"0") &amp; "; " &amp; TEXT(G15,"+0%;-0%;-")</f>
        <v>188; +71%</v>
      </c>
      <c r="G17" s="17"/>
      <c r="H17" s="16"/>
    </row>
    <row r="18" spans="1:8" ht="15.6" x14ac:dyDescent="0.3">
      <c r="A18" s="23" t="s">
        <v>18</v>
      </c>
      <c r="B18" s="28">
        <v>478.721186814173</v>
      </c>
      <c r="C18" s="28">
        <v>697.42910662733698</v>
      </c>
      <c r="D18" s="28">
        <v>306.01755721417896</v>
      </c>
      <c r="E18" s="28">
        <v>305.37110064440401</v>
      </c>
      <c r="F18" s="28">
        <v>705.30516926528219</v>
      </c>
      <c r="G18" s="28">
        <v>997.53560667581496</v>
      </c>
      <c r="H18" s="13"/>
    </row>
    <row r="19" spans="1:8" x14ac:dyDescent="0.3">
      <c r="A19" s="23"/>
      <c r="B19" s="25">
        <f>B18/$B18-1</f>
        <v>0</v>
      </c>
      <c r="C19" s="25">
        <f t="shared" ref="C19:G19" si="3">C18/$B18-1</f>
        <v>0.45685865977362861</v>
      </c>
      <c r="D19" s="25">
        <f t="shared" si="3"/>
        <v>-0.3607603639799486</v>
      </c>
      <c r="E19" s="25">
        <f t="shared" si="3"/>
        <v>-0.36211074618065509</v>
      </c>
      <c r="F19" s="25">
        <f t="shared" si="3"/>
        <v>0.47331095571306547</v>
      </c>
      <c r="G19" s="25">
        <f t="shared" si="3"/>
        <v>1.0837506969647284</v>
      </c>
      <c r="H19" s="17"/>
    </row>
    <row r="20" spans="1:8" x14ac:dyDescent="0.3">
      <c r="A20" s="23"/>
      <c r="B20" s="25">
        <v>0</v>
      </c>
      <c r="C20" s="25">
        <v>0</v>
      </c>
      <c r="D20" s="25">
        <v>0</v>
      </c>
      <c r="E20" s="25">
        <v>0</v>
      </c>
      <c r="F20" s="25">
        <f>G19-F19</f>
        <v>0.61043974125166289</v>
      </c>
      <c r="G20" s="17"/>
      <c r="H20" s="17"/>
    </row>
    <row r="21" spans="1:8" x14ac:dyDescent="0.3">
      <c r="A21" s="23"/>
      <c r="B21" s="25"/>
      <c r="C21" s="25"/>
      <c r="D21" s="25"/>
      <c r="E21" s="25"/>
      <c r="F21" s="26" t="str">
        <f>TEXT(G18,"0") &amp; "; " &amp; TEXT(G19,"+0%;-0%;-")</f>
        <v>998; +108%</v>
      </c>
      <c r="G21" s="17"/>
      <c r="H21" s="11"/>
    </row>
    <row r="22" spans="1:8" x14ac:dyDescent="0.3">
      <c r="A22" s="23" t="s">
        <v>13</v>
      </c>
      <c r="B22" s="24">
        <v>13.257166059837301</v>
      </c>
      <c r="C22" s="24">
        <v>14.258578385751202</v>
      </c>
      <c r="D22" s="24">
        <v>5.9147772387263702</v>
      </c>
      <c r="E22" s="24">
        <v>6.6695713284497993</v>
      </c>
      <c r="F22" s="24">
        <v>5.7071189532850699</v>
      </c>
      <c r="G22" s="24">
        <v>5.7071189532850699</v>
      </c>
      <c r="H22" s="13"/>
    </row>
    <row r="23" spans="1:8" x14ac:dyDescent="0.3">
      <c r="A23" s="23"/>
      <c r="B23" s="25">
        <f>B22/$B22-1</f>
        <v>0</v>
      </c>
      <c r="C23" s="25">
        <f t="shared" ref="C23:G23" si="4">C22/$B22-1</f>
        <v>7.5537435481606297E-2</v>
      </c>
      <c r="D23" s="25">
        <f t="shared" si="4"/>
        <v>-0.5538430150131981</v>
      </c>
      <c r="E23" s="25">
        <f t="shared" si="4"/>
        <v>-0.49690821565135834</v>
      </c>
      <c r="F23" s="25">
        <f t="shared" si="4"/>
        <v>-0.56950686688802699</v>
      </c>
      <c r="G23" s="25">
        <f t="shared" si="4"/>
        <v>-0.56950686688802699</v>
      </c>
      <c r="H23" s="17"/>
    </row>
    <row r="24" spans="1:8" x14ac:dyDescent="0.3">
      <c r="A24" s="23"/>
      <c r="B24" s="25">
        <v>0</v>
      </c>
      <c r="C24" s="25">
        <v>0</v>
      </c>
      <c r="D24" s="25">
        <v>0</v>
      </c>
      <c r="E24" s="25">
        <v>0</v>
      </c>
      <c r="F24" s="25">
        <f>G23-F23</f>
        <v>0</v>
      </c>
      <c r="G24" s="17"/>
      <c r="H24" s="17"/>
    </row>
    <row r="25" spans="1:8" x14ac:dyDescent="0.3">
      <c r="A25" s="23"/>
      <c r="B25" s="25"/>
      <c r="C25" s="25"/>
      <c r="D25" s="25"/>
      <c r="E25" s="25"/>
      <c r="F25" s="26" t="str">
        <f>TEXT(G22,"0.0") &amp; "; " &amp; TEXT(G23,"+0%;-0%;-")</f>
        <v>5.7; -57%</v>
      </c>
      <c r="G25" s="17"/>
      <c r="H25" s="16"/>
    </row>
    <row r="26" spans="1:8" x14ac:dyDescent="0.3">
      <c r="A26" s="23" t="s">
        <v>14</v>
      </c>
      <c r="B26" s="28">
        <v>124.377252651033</v>
      </c>
      <c r="C26" s="28">
        <v>140.10097566145899</v>
      </c>
      <c r="D26" s="28">
        <v>62.018259355668796</v>
      </c>
      <c r="E26" s="28">
        <v>66.880609191783904</v>
      </c>
      <c r="F26" s="28">
        <v>141.84819185084098</v>
      </c>
      <c r="G26" s="28">
        <v>141.84819185084098</v>
      </c>
      <c r="H26" s="13"/>
    </row>
    <row r="27" spans="1:8" x14ac:dyDescent="0.3">
      <c r="A27" s="23"/>
      <c r="B27" s="25">
        <f>B26/$B26-1</f>
        <v>0</v>
      </c>
      <c r="C27" s="25">
        <f t="shared" ref="C27:G27" si="5">C26/$B26-1</f>
        <v>0.12641960386874151</v>
      </c>
      <c r="D27" s="25">
        <f t="shared" si="5"/>
        <v>-0.50136975987342081</v>
      </c>
      <c r="E27" s="25">
        <f t="shared" si="5"/>
        <v>-0.46227619788779417</v>
      </c>
      <c r="F27" s="25">
        <f t="shared" si="5"/>
        <v>0.14046731880166563</v>
      </c>
      <c r="G27" s="25">
        <f t="shared" si="5"/>
        <v>0.14046731880166563</v>
      </c>
      <c r="H27" s="17"/>
    </row>
    <row r="28" spans="1:8" x14ac:dyDescent="0.3">
      <c r="A28" s="23"/>
      <c r="B28" s="25">
        <v>0</v>
      </c>
      <c r="C28" s="25">
        <v>0</v>
      </c>
      <c r="D28" s="25">
        <v>0</v>
      </c>
      <c r="E28" s="25">
        <v>0</v>
      </c>
      <c r="F28" s="25">
        <f>G27-F27</f>
        <v>0</v>
      </c>
      <c r="G28" s="17"/>
      <c r="H28" s="17"/>
    </row>
    <row r="29" spans="1:8" x14ac:dyDescent="0.3">
      <c r="A29" s="23"/>
      <c r="B29" s="25"/>
      <c r="C29" s="25"/>
      <c r="D29" s="25"/>
      <c r="E29" s="25"/>
      <c r="F29" s="26" t="str">
        <f>TEXT(G26,"0.0") &amp; "; " &amp; TEXT(G27,"+0%;-0%;-")</f>
        <v>141.8; +14%</v>
      </c>
      <c r="G29" s="17"/>
      <c r="H29" s="11"/>
    </row>
    <row r="30" spans="1:8" x14ac:dyDescent="0.3">
      <c r="A30" s="23" t="s">
        <v>15</v>
      </c>
      <c r="B30" s="24">
        <v>3.0793872741070101</v>
      </c>
      <c r="C30" s="24">
        <v>4.2988977217706497</v>
      </c>
      <c r="D30" s="24">
        <v>1.8483515046485099</v>
      </c>
      <c r="E30" s="24">
        <v>1.8918234887612899</v>
      </c>
      <c r="F30" s="24">
        <v>5.0042338108455207</v>
      </c>
      <c r="G30" s="24">
        <v>5.0042338108455207</v>
      </c>
      <c r="H30" s="13"/>
    </row>
    <row r="31" spans="1:8" x14ac:dyDescent="0.3">
      <c r="A31" s="23"/>
      <c r="B31" s="25">
        <f>B30/$B30-1</f>
        <v>0</v>
      </c>
      <c r="C31" s="25">
        <f t="shared" ref="C31:G31" si="6">C30/$B30-1</f>
        <v>0.39602373430515803</v>
      </c>
      <c r="D31" s="25">
        <f t="shared" si="6"/>
        <v>-0.39976646646871905</v>
      </c>
      <c r="E31" s="25">
        <f t="shared" si="6"/>
        <v>-0.38564937750160089</v>
      </c>
      <c r="F31" s="25">
        <f t="shared" si="6"/>
        <v>0.6250745247028715</v>
      </c>
      <c r="G31" s="25">
        <f t="shared" si="6"/>
        <v>0.6250745247028715</v>
      </c>
      <c r="H31" s="17"/>
    </row>
    <row r="32" spans="1:8" x14ac:dyDescent="0.3">
      <c r="A32" s="23"/>
      <c r="B32" s="25">
        <v>0</v>
      </c>
      <c r="C32" s="25">
        <v>0</v>
      </c>
      <c r="D32" s="25">
        <v>0</v>
      </c>
      <c r="E32" s="25">
        <v>0</v>
      </c>
      <c r="F32" s="25">
        <f>G31-F31</f>
        <v>0</v>
      </c>
      <c r="G32" s="17"/>
      <c r="H32" s="17"/>
    </row>
    <row r="33" spans="1:8" x14ac:dyDescent="0.3">
      <c r="A33" s="23"/>
      <c r="B33" s="25"/>
      <c r="C33" s="25"/>
      <c r="D33" s="25"/>
      <c r="E33" s="25"/>
      <c r="F33" s="26" t="str">
        <f>TEXT(G30,"0.0") &amp; "; " &amp; TEXT(G31,"+0%;-0%;-")</f>
        <v>5.0; +63%</v>
      </c>
      <c r="G33" s="17"/>
      <c r="H33" s="11"/>
    </row>
    <row r="34" spans="1:8" x14ac:dyDescent="0.3">
      <c r="A34" s="23" t="s">
        <v>16</v>
      </c>
      <c r="B34" s="24">
        <v>1.5067404933017001</v>
      </c>
      <c r="C34" s="24">
        <v>1.5637832830770599</v>
      </c>
      <c r="D34" s="24">
        <v>0.62207284303742794</v>
      </c>
      <c r="E34" s="24">
        <v>0.66983580593008196</v>
      </c>
      <c r="F34" s="24">
        <v>1.0315674484309301</v>
      </c>
      <c r="G34" s="24">
        <v>1.0315674484309301</v>
      </c>
      <c r="H34" s="13"/>
    </row>
    <row r="35" spans="1:8" x14ac:dyDescent="0.3">
      <c r="A35" s="23"/>
      <c r="B35" s="25">
        <f>B34/$B34-1</f>
        <v>0</v>
      </c>
      <c r="C35" s="25">
        <f t="shared" ref="C35:G35" si="7">C34/$B34-1</f>
        <v>3.7858403639476679E-2</v>
      </c>
      <c r="D35" s="25">
        <f t="shared" si="7"/>
        <v>-0.58714002457431258</v>
      </c>
      <c r="E35" s="25">
        <f t="shared" si="7"/>
        <v>-0.55544049628461245</v>
      </c>
      <c r="F35" s="25">
        <f t="shared" si="7"/>
        <v>-0.31536488664317353</v>
      </c>
      <c r="G35" s="25">
        <f t="shared" si="7"/>
        <v>-0.31536488664317353</v>
      </c>
      <c r="H35" s="17"/>
    </row>
    <row r="36" spans="1:8" x14ac:dyDescent="0.3">
      <c r="B36" s="25">
        <v>0</v>
      </c>
      <c r="C36" s="25">
        <v>0</v>
      </c>
      <c r="D36" s="25">
        <v>0</v>
      </c>
      <c r="E36" s="25">
        <v>0</v>
      </c>
      <c r="F36" s="25">
        <f>G35-F35</f>
        <v>0</v>
      </c>
      <c r="G36" s="17"/>
    </row>
    <row r="37" spans="1:8" x14ac:dyDescent="0.3">
      <c r="F37" s="26" t="str">
        <f>TEXT(G34,"0.0") &amp; "; " &amp; TEXT(G35,"+0%;-0%;-")</f>
        <v>1.0; -32%</v>
      </c>
    </row>
    <row r="38" spans="1:8" ht="15.6" x14ac:dyDescent="0.3">
      <c r="A38" s="23" t="s">
        <v>19</v>
      </c>
      <c r="B38" s="28">
        <v>110.01085965159281</v>
      </c>
      <c r="C38" s="28">
        <v>114.43489889891332</v>
      </c>
      <c r="D38" s="28">
        <v>63.561492380324509</v>
      </c>
      <c r="E38" s="28">
        <v>64.514313037163703</v>
      </c>
      <c r="F38" s="28">
        <v>58.604091803967918</v>
      </c>
      <c r="G38" s="28">
        <v>187.69806896645369</v>
      </c>
    </row>
    <row r="39" spans="1:8" x14ac:dyDescent="0.3">
      <c r="A39" s="23"/>
      <c r="B39" s="25">
        <f>B38/$B38-1</f>
        <v>0</v>
      </c>
      <c r="C39" s="25">
        <f t="shared" ref="C39:G39" si="8">C38/$B38-1</f>
        <v>4.0214568464709277E-2</v>
      </c>
      <c r="D39" s="25">
        <f t="shared" si="8"/>
        <v>-0.42222529137918408</v>
      </c>
      <c r="E39" s="25">
        <f t="shared" si="8"/>
        <v>-0.41356414047229362</v>
      </c>
      <c r="F39" s="25">
        <f t="shared" si="8"/>
        <v>-0.46728812055856517</v>
      </c>
      <c r="G39" s="25">
        <f t="shared" si="8"/>
        <v>0.70617764065200705</v>
      </c>
    </row>
    <row r="40" spans="1:8" x14ac:dyDescent="0.3">
      <c r="A40" s="23"/>
      <c r="B40" s="25">
        <v>0</v>
      </c>
      <c r="C40" s="25">
        <v>0</v>
      </c>
      <c r="D40" s="25">
        <v>0</v>
      </c>
      <c r="E40" s="25">
        <v>0</v>
      </c>
      <c r="F40" s="25">
        <f>G39</f>
        <v>0.70617764065200705</v>
      </c>
      <c r="G40" s="17"/>
    </row>
    <row r="41" spans="1:8" x14ac:dyDescent="0.3">
      <c r="A41" s="23"/>
      <c r="B41" s="25"/>
      <c r="C41" s="25"/>
      <c r="D41" s="25"/>
      <c r="E41" s="25"/>
      <c r="F41" s="26" t="str">
        <f>TEXT(G38,"0") &amp; "; " &amp; TEXT(G39,"+0%;-0%;-")</f>
        <v>188; +71%</v>
      </c>
      <c r="G41" s="17"/>
    </row>
  </sheetData>
  <mergeCells count="3">
    <mergeCell ref="A1:A3"/>
    <mergeCell ref="F2:G2"/>
    <mergeCell ref="F3:G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Read Me</vt:lpstr>
      <vt:lpstr>Data</vt:lpstr>
      <vt:lpstr>Charts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Casas</dc:creator>
  <cp:lastModifiedBy>Gabriel Casas</cp:lastModifiedBy>
  <dcterms:created xsi:type="dcterms:W3CDTF">2022-11-10T08:45:06Z</dcterms:created>
  <dcterms:modified xsi:type="dcterms:W3CDTF">2022-11-10T12:27:34Z</dcterms:modified>
</cp:coreProperties>
</file>